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批复文件 (10.27)" sheetId="11" r:id="rId1"/>
  </sheets>
  <definedNames>
    <definedName name="_xlnm._FilterDatabase" localSheetId="0" hidden="1">'批复文件 (10.27)'!$A$1:$G$46</definedName>
    <definedName name="_xlnm.Print_Titles" localSheetId="0">'批复文件 (10.27)'!$3:$4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<sst xmlns="http://schemas.openxmlformats.org/spreadsheetml/2006/main" count="117" uniqueCount="93">
  <si>
    <t>附件2</t>
  </si>
  <si>
    <t>叶县2023年巩固拓展脱贫攻坚成果计划建设项目变更批复汇总表</t>
  </si>
  <si>
    <t>序号</t>
  </si>
  <si>
    <t>项目性质</t>
  </si>
  <si>
    <t>项目名称</t>
  </si>
  <si>
    <t>建设内容
(建设任务）</t>
  </si>
  <si>
    <t>统筹资金
批复金额</t>
  </si>
  <si>
    <t>责任单位</t>
  </si>
  <si>
    <t>备注</t>
  </si>
  <si>
    <t>合计</t>
  </si>
  <si>
    <t>一、基础设施项目</t>
  </si>
  <si>
    <t>1.发改委项目</t>
  </si>
  <si>
    <t>基础设施类</t>
  </si>
  <si>
    <t>叶县2023年以工代赈道路建设项目</t>
  </si>
  <si>
    <t>计划建设：1.对辛店镇刘文祥村内修复提升混凝土道路长约6174米，共计23722.5平方米，其中：一是道路长1569米，宽3米；二是道路长1354米，宽3.5米；三是道路长1245米，宽4米；四是道路长1467米，宽4.5米；五是道路长539米，宽5米，均厚18厘米。2.村内修复提升沥青混凝土路长约1562米，共计6690.5平方米，其中：一是道路长291米，宽3米；二是道路长173米，宽4米；三是道路长844米，宽4.5米；四是道路长214米，宽5米；五是道路长15米，宽5.5米；六是道路长25米，宽7米，均厚5厘米。</t>
  </si>
  <si>
    <t>县发改委
辛店镇人民政府</t>
  </si>
  <si>
    <t>2.乡村振兴局项目</t>
  </si>
  <si>
    <t>叶县2023年乡村振兴基础设施建设项目</t>
  </si>
  <si>
    <t>主要建设内容为：一是道路工程，计划建设总面积为382853.9平方米。其中，一是混凝土道路面积287419.40平方米；二是沥青路面道路面积95434.50平方米。二是桥涵工程，计划建设桥涵1座，长4米，宽5米。三是排水管网工程，计划建设钢筋混凝土排水管815米，检查井12处。该项目中沥青混凝土厚度为5公分至7公分，混凝土采用C25商品混凝土，厚度为15公分至18公分不等。</t>
  </si>
  <si>
    <t>县乡村振兴局</t>
  </si>
  <si>
    <t>叶县2023年任店镇基础设施建设项目</t>
  </si>
  <si>
    <t>计划对任店镇区破损道路进行修复，一是计划修建道路长523米，宽11米（原路面宽度），铺设5公分厚沥青混凝土；二是计划修建道路长1287.6米，宽8米（原路面宽度）铺设5公分厚沥青混凝土；三是计划修建道路长467米，宽8米（原路面宽度），铺设5公分厚沥青混凝土；四是设立道路两侧雨水口57处。</t>
  </si>
  <si>
    <t>任店镇政府
县乡村振兴局</t>
  </si>
  <si>
    <t>3.水利局项目</t>
  </si>
  <si>
    <t>叶县2023年高标准农田灌溉服务配套设施建设项目</t>
  </si>
  <si>
    <t>计划配套建设：水系连通、清淤疏浚、新建及维修水闸。其中孤石滩灌区北干渠清淤5.2km，乡村沟道疏浚11.637km, 渠道护砌1.2km，管道工程780m，新建液压闸3座 ，新建节制闸13座，维修1座节制闸。15座涵下顶管107m，整治坑塘11座（2座只做坑底防渗），新建挡水堰2座等。</t>
  </si>
  <si>
    <t>县水利局</t>
  </si>
  <si>
    <t>4.农业农村局项目</t>
  </si>
  <si>
    <t>人居环境</t>
  </si>
  <si>
    <t>叶县2023年农村村级粪污集中处理项目</t>
  </si>
  <si>
    <t>计划建设：为夏李乡、常村镇、洪庄杨镇等3个乡镇40个行政村，建设村级粪污处理设施。</t>
  </si>
  <si>
    <t>县农业农村局</t>
  </si>
  <si>
    <t>5.国有贫困林场项目</t>
  </si>
  <si>
    <t>叶县2023年国有林场生产道路建设项目</t>
  </si>
  <si>
    <t>计划修建道路3条总长3700米，宽3.5米，厚18厘米的混凝土道路。其中三岔口段1650米、毛思刚段330米、皮胡子沟段1720米（含12处预埋管桥）。</t>
  </si>
  <si>
    <t>县国有贫困林场</t>
  </si>
  <si>
    <t>6.田庄乡项目</t>
  </si>
  <si>
    <t>叶县2023年田庄乡邵奉店村桥梁建设项目</t>
  </si>
  <si>
    <t>计划建设钢筋混凝土现浇结构桥梁一座，长10米，宽7.5米，深3. 5米，两跨；30米长连接路，宽5米，C25混凝土结构，厚度20厘米；柏油路4条，分别为：①长90米，宽4米，厚度7厘米，②长258米，宽7米，厚度7厘米，③长131米，宽7米，厚度7厘米，④长123米，宽10米，厚度7厘米。</t>
  </si>
  <si>
    <t>田庄乡人民政府</t>
  </si>
  <si>
    <t>二、产业发展类项目</t>
  </si>
  <si>
    <t>产业发展类</t>
  </si>
  <si>
    <t>叶县2023年金创富硒小麦产业园项目（三期）</t>
  </si>
  <si>
    <t>新建儿童营养面及冲泡面车间，结构形式为钢筋混凝土框架结构，建筑高度为21.5米，地上3层，总建筑面积为5514.55平方米，购置儿童营养面生产线及厂房建设相关配套设施。</t>
  </si>
  <si>
    <t>县发改委
发投公司</t>
  </si>
  <si>
    <t xml:space="preserve">  2.蔬菜产业发展中心项目</t>
  </si>
  <si>
    <t>叶县2023年绿色蔬菜提质增效建设项目</t>
  </si>
  <si>
    <t>计划依托县域蔬菜种植特色优势产业，为全县16个乡镇79个林果蔬菜种植基地，共计2.1万亩种植面积。实施绿色蔬菜种植配套提升项目。项目内容涵盖计划依托县域蔬菜种植特色优势产业，为全县16个乡镇79个林果蔬菜种植基地，共计2.1万亩种植面积。实施绿色蔬菜种植配套提升项目。项目内容涵盖一是购置XZC2204四驱拖拉机1台；1GQNGK-280旋耕机1台；1LFY-450液压翻转犁1台；M504-D大棚王拖拉机3台；M404-D大棚王拖拉机1台，配套1GQN-130旋耕机4台；1GVF-220液压起垅机1台；YG—KS35园林微耕机1台；园林微耕机旋耕机1台；园林微耕机开沟机1台；园林微耕机回填机1台；园林微耕机除草机1台；园林微耕机前推土机1台；3WZP-100打药机1台；二是购置生物有机肥（粉剂）600吨。</t>
  </si>
  <si>
    <t>县蔬菜产业发展中心</t>
  </si>
  <si>
    <t>3、保安镇项目</t>
  </si>
  <si>
    <t>叶县2023年保安镇烟叶种植产业配套建设项目</t>
  </si>
  <si>
    <t>计划建设：一是电烟炕100座，其中大辛庄20座，一村26座，三村20座，牛庵村20座，古城村14座；二是配套400型变压器12座，其中大辛庄、一村、三村、牛庵、古城、杨令庄各2座；三是建设水井24眼及配备相关配套设施，其中柳庄村3眼、罗冲村1眼、冯庵村5眼、魏岗铺村2眼、菜屯村2眼、三村2眼、暴沟村1眼、牛庵村1眼、一村7眼。</t>
  </si>
  <si>
    <t>保安镇人民政府</t>
  </si>
  <si>
    <t>4、廉村镇项目</t>
  </si>
  <si>
    <t>叶县2023年廉村镇辣椒种植产业设施配套项目</t>
  </si>
  <si>
    <t>计划建设内容为：一是厂区占地面积3000平方米，厂房建筑面积2000平方，搭建钢架厂棚宽40米，长50米，厂房建筑高度为9.6米，厂房外墙为1.2m以下蒸压粉煤灰砖，以上为岩棉双层压型板，全镇农田水利建机井55眼，井深70米,及机井配套设施；二是配套设施：辣椒烘干机2台，定制铺膜播种机4台，自走式喷杆喷雾机3台，辣椒专用色选机1台，履带自走全喂入式谷物联合收割机4台。</t>
  </si>
  <si>
    <t>廉村镇人民政府</t>
  </si>
  <si>
    <t>5、邓李乡项目</t>
  </si>
  <si>
    <t>叶县2023年邓李乡孙寨村蛋鸡养殖建设项目</t>
  </si>
  <si>
    <t>计划建设：新建鸡舍3栋，每栋长100米，宽15.8米，高4米；饲料库1栋，长25米，宽20米，高6.6米；蛋库1栋，长25米，宽20米，高5米；有机肥库长24米，宽21米，高5.4。</t>
  </si>
  <si>
    <t>邓李乡人民政府</t>
  </si>
  <si>
    <t>6、常村镇项目</t>
  </si>
  <si>
    <t>叶县2023年常村镇文庄村千村堂中药饮片加工项目</t>
  </si>
  <si>
    <t>财政资金计划建设内容：新建生产车间长75米，宽19米，高15米，3层共计4500平方米，包含生产车间及相关配套设施。</t>
  </si>
  <si>
    <t>常村镇人民政府</t>
  </si>
  <si>
    <t>叶县2023年常村镇暖泉村村集体经济生猪养殖配套建设项目</t>
  </si>
  <si>
    <t>计划建设：1、生猪养殖配套水泥路890米，宽 4.5米，厚0.18米；2、新建道路排水盖板边沟700米。3、新建过路圆管涵1-1米2道；4、新建厂房护坡及路堤护坡1515平方；5、新建暖泉村内部水泥道路1335米，宽5米、厚 0.20 米；6、新建490米深水井1眼。</t>
  </si>
  <si>
    <t>7、夏李乡项目</t>
  </si>
  <si>
    <t>叶县2023年夏李乡曹王村烟叶连片生产及新型炕房配套设施项目</t>
  </si>
  <si>
    <t>计划建设：1.1500亩高标准烟田配套设施建设项目：新建炕房90座及配套设施；2.变压器及配电设备。</t>
  </si>
  <si>
    <t>夏李乡人民政府</t>
  </si>
  <si>
    <t>8、辛店镇项目</t>
  </si>
  <si>
    <t>叶县2023年辛店镇红色研学基地休闲旅游项目</t>
  </si>
  <si>
    <t>计划建设接待中心69.36㎡，灶台2座，室外广场757.24㎡，露营烧烤区6992.1㎡，亭子工程2座，卫生间12.15㎡两座，古井清掏及井口砌筑一处，亲子乐园萌宠养殖乐园1315.78㎡，及其相关配套设施。</t>
  </si>
  <si>
    <t>辛店镇人民政府</t>
  </si>
  <si>
    <t>叶县2023年辛店镇岗王村村集体经济羊场项目</t>
  </si>
  <si>
    <t>计划建设羊舍建筑面积5169.54平方米，其中1#羊舍面积2697.6平方米，2#羊舍面积2471.94平方米；钢结构护栏长1781.5m，高1.5m；自动刮粪机及配套设施6套。</t>
  </si>
  <si>
    <t>叶县2023年辛店镇大竹园村村集体蔬菜棚、草莓棚建设项目</t>
  </si>
  <si>
    <t>新建草莓种植大棚2座，每座棚长62米，宽9米，高4.5米及配套设施；建设蔬菜种植大棚5座，每座长100米宽8米，高3米及其配套设施。新建配套灌溉机井2眼。井深100米，直径40公分。大棚专用拖拉机一台。</t>
  </si>
  <si>
    <t>9、任店镇项目</t>
  </si>
  <si>
    <t>叶县2023年任店镇蔬菜基地产品存放中心建设项目</t>
  </si>
  <si>
    <t>计划建设产品存放中心一座，主体一层，局部两层，建筑面积532平方米；冷库外围工程；新建园区内部道路硬化等相关配套设施。</t>
  </si>
  <si>
    <t>任店镇人民政府</t>
  </si>
  <si>
    <t>10、仙台镇项目</t>
  </si>
  <si>
    <t>叶县2023年仙台镇布杨村蔬菜大棚种植基地项目</t>
  </si>
  <si>
    <t>财政资金计划建设内容：新建蔬菜大棚47座。其中，一是长55米、宽12米，蔬菜大棚1座；二是长50米、宽10米、 蔬菜大棚6座；三是长50米、宽12米，蔬菜大棚40座。</t>
  </si>
  <si>
    <t>仙台镇人民政府</t>
  </si>
  <si>
    <t>11、洪庄杨镇项目</t>
  </si>
  <si>
    <t>叶县2023年洪庄杨镇张集村食品深加工项目</t>
  </si>
  <si>
    <t>财政资金建设内容：新建食品生产车间一座，长18米，宽24.8米；建设原材料库房一座，长22.3米，宽9.9米；建设成品房一座，长22.3米，宽13.5米；冷库一座，长18米，宽11.2米。</t>
  </si>
  <si>
    <t>洪庄杨镇人民政府</t>
  </si>
  <si>
    <t>叶县2023年洪庄杨镇现代产业园区配套建设项目</t>
  </si>
  <si>
    <t>新建园区通水工程，含灌溉机井及配套、地埋PE管、斗沟（衬砌硬化）及10座农涵；新建通电工程，含28000m大棚配电线路敷设及40座配电箱；新建480m×4.5m水泥路、2300m×4.0m碎石路各1条；新建配套设施工程，含隔离护栏网5000m、仓储棚240㎡、撒粪车1辆、大棚膜41栋等配套设施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</si>
</sst>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6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sz val="21"/>
      <name val="方正小标宋简体"/>
      <charset val="134"/>
    </font>
    <font>
      <b/>
      <sz val="21"/>
      <name val="方正小标宋简体"/>
      <charset val="134"/>
    </font>
    <font>
      <b/>
      <sz val="12"/>
      <name val="黑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  <cellStyle name="常规 3 2" xfId="50"/>
    <cellStyle name="常规_Sheet1" xfId="51"/>
    <cellStyle name="常规 11" xfId="52"/>
  </cellStyles>
  <tableStyles count="0" defaultTableStyle="TableStyleMedium2" defaultPivotStyle="PivotStyleLight16"/>
  <colors>
    <mruColors>
      <color rgb="00C00000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46"/>
  <sheetViews>
    <sheetView tabSelected="1" view="pageBreakPreview" zoomScaleNormal="70" workbookViewId="0">
      <pane ySplit="4" topLeftCell="A39" activePane="bottomLeft" state="frozen"/>
      <selection/>
      <selection pane="bottomLeft" activeCell="G41" sqref="G41"/>
    </sheetView>
  </sheetViews>
  <sheetFormatPr defaultColWidth="9" defaultRowHeight="20.4"/>
  <cols>
    <col min="1" max="1" width="7.40740740740741" style="1" customWidth="1"/>
    <col min="2" max="2" width="12.2222222222222" style="1" customWidth="1"/>
    <col min="3" max="3" width="17.9259259259259" style="5" customWidth="1"/>
    <col min="4" max="4" width="40.1481481481481" style="6" customWidth="1"/>
    <col min="5" max="5" width="13.4814814814815" style="7" customWidth="1"/>
    <col min="6" max="6" width="14.9074074074074" style="7" customWidth="1"/>
    <col min="7" max="7" width="8.88888888888889" style="7" customWidth="1"/>
    <col min="8" max="16353" width="9" style="1"/>
    <col min="16354" max="16384" width="9" style="8"/>
  </cols>
  <sheetData>
    <row r="1" ht="24" customHeight="1" spans="1:4">
      <c r="A1" s="9" t="s">
        <v>0</v>
      </c>
      <c r="B1" s="9"/>
      <c r="C1" s="9"/>
      <c r="D1" s="10"/>
    </row>
    <row r="2" s="1" customFormat="1" ht="40.5" customHeight="1" spans="1:7">
      <c r="A2" s="11" t="s">
        <v>1</v>
      </c>
      <c r="B2" s="12"/>
      <c r="C2" s="11"/>
      <c r="D2" s="13"/>
      <c r="E2" s="11"/>
      <c r="F2" s="11"/>
      <c r="G2" s="11"/>
    </row>
    <row r="3" s="2" customFormat="1" ht="29" customHeight="1" spans="1:7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6" t="s">
        <v>8</v>
      </c>
    </row>
    <row r="4" s="2" customFormat="1" ht="33" customHeight="1" spans="1:7">
      <c r="A4" s="14"/>
      <c r="B4" s="17"/>
      <c r="C4" s="14"/>
      <c r="D4" s="17"/>
      <c r="E4" s="17"/>
      <c r="F4" s="14"/>
      <c r="G4" s="16"/>
    </row>
    <row r="5" s="2" customFormat="1" ht="33" customHeight="1" spans="1:7">
      <c r="A5" s="18"/>
      <c r="B5" s="19"/>
      <c r="C5" s="16"/>
      <c r="D5" s="17" t="s">
        <v>9</v>
      </c>
      <c r="E5" s="17">
        <f>SUM(E6,E20)</f>
        <v>17085.13</v>
      </c>
      <c r="F5" s="14"/>
      <c r="G5" s="16"/>
    </row>
    <row r="6" s="2" customFormat="1" ht="33" customHeight="1" spans="1:7">
      <c r="A6" s="20" t="s">
        <v>10</v>
      </c>
      <c r="B6" s="21"/>
      <c r="C6" s="22"/>
      <c r="D6" s="23"/>
      <c r="E6" s="24">
        <f>SUM(E7,E9,E12,E14,E16,E18)</f>
        <v>7863.13</v>
      </c>
      <c r="F6" s="24"/>
      <c r="G6" s="25"/>
    </row>
    <row r="7" s="2" customFormat="1" ht="33" customHeight="1" spans="1:7">
      <c r="A7" s="26" t="s">
        <v>11</v>
      </c>
      <c r="B7" s="26"/>
      <c r="C7" s="27"/>
      <c r="D7" s="28"/>
      <c r="E7" s="26">
        <f>E8</f>
        <v>400</v>
      </c>
      <c r="F7" s="26"/>
      <c r="G7" s="26"/>
    </row>
    <row r="8" s="2" customFormat="1" ht="151" customHeight="1" spans="1:7">
      <c r="A8" s="29">
        <v>1</v>
      </c>
      <c r="B8" s="29" t="s">
        <v>12</v>
      </c>
      <c r="C8" s="29" t="s">
        <v>13</v>
      </c>
      <c r="D8" s="29" t="s">
        <v>14</v>
      </c>
      <c r="E8" s="29">
        <v>400</v>
      </c>
      <c r="F8" s="29" t="s">
        <v>15</v>
      </c>
      <c r="G8" s="29"/>
    </row>
    <row r="9" s="2" customFormat="1" ht="33" customHeight="1" spans="1:7">
      <c r="A9" s="30" t="s">
        <v>16</v>
      </c>
      <c r="B9" s="31"/>
      <c r="C9" s="27"/>
      <c r="D9" s="28"/>
      <c r="E9" s="32">
        <f>SUM(E10:E11)</f>
        <v>5333.13</v>
      </c>
      <c r="F9" s="29"/>
      <c r="G9" s="29"/>
    </row>
    <row r="10" s="2" customFormat="1" ht="120" customHeight="1" spans="1:7">
      <c r="A10" s="29">
        <v>2</v>
      </c>
      <c r="B10" s="29" t="s">
        <v>12</v>
      </c>
      <c r="C10" s="29" t="s">
        <v>17</v>
      </c>
      <c r="D10" s="29" t="s">
        <v>18</v>
      </c>
      <c r="E10" s="29">
        <v>5000</v>
      </c>
      <c r="F10" s="29" t="s">
        <v>19</v>
      </c>
      <c r="G10" s="29"/>
    </row>
    <row r="11" s="2" customFormat="1" ht="120" customHeight="1" spans="1:7">
      <c r="A11" s="29">
        <v>3</v>
      </c>
      <c r="B11" s="29" t="s">
        <v>12</v>
      </c>
      <c r="C11" s="29" t="s">
        <v>20</v>
      </c>
      <c r="D11" s="29" t="s">
        <v>21</v>
      </c>
      <c r="E11" s="29">
        <v>333.13</v>
      </c>
      <c r="F11" s="29" t="s">
        <v>22</v>
      </c>
      <c r="G11" s="29"/>
    </row>
    <row r="12" s="2" customFormat="1" ht="36" customHeight="1" spans="1:7">
      <c r="A12" s="33" t="s">
        <v>23</v>
      </c>
      <c r="B12" s="34"/>
      <c r="C12" s="32"/>
      <c r="D12" s="35"/>
      <c r="E12" s="32">
        <f>E13</f>
        <v>1200</v>
      </c>
      <c r="F12" s="32"/>
      <c r="G12" s="29"/>
    </row>
    <row r="13" s="2" customFormat="1" ht="120" customHeight="1" spans="1:7">
      <c r="A13" s="29">
        <v>4</v>
      </c>
      <c r="B13" s="29" t="s">
        <v>12</v>
      </c>
      <c r="C13" s="29" t="s">
        <v>24</v>
      </c>
      <c r="D13" s="36" t="s">
        <v>25</v>
      </c>
      <c r="E13" s="29">
        <v>1200</v>
      </c>
      <c r="F13" s="29" t="s">
        <v>26</v>
      </c>
      <c r="G13" s="29"/>
    </row>
    <row r="14" s="2" customFormat="1" ht="33" customHeight="1" spans="1:7">
      <c r="A14" s="33" t="s">
        <v>27</v>
      </c>
      <c r="B14" s="37"/>
      <c r="C14" s="38"/>
      <c r="D14" s="35"/>
      <c r="E14" s="32">
        <f>SUM(E15:E15)</f>
        <v>500</v>
      </c>
      <c r="F14" s="32"/>
      <c r="G14" s="29"/>
    </row>
    <row r="15" s="2" customFormat="1" ht="63" customHeight="1" spans="1:7">
      <c r="A15" s="29">
        <v>5</v>
      </c>
      <c r="B15" s="29" t="s">
        <v>28</v>
      </c>
      <c r="C15" s="29" t="s">
        <v>29</v>
      </c>
      <c r="D15" s="36" t="s">
        <v>30</v>
      </c>
      <c r="E15" s="29">
        <v>500</v>
      </c>
      <c r="F15" s="29" t="s">
        <v>31</v>
      </c>
      <c r="G15" s="29"/>
    </row>
    <row r="16" s="2" customFormat="1" ht="33" customHeight="1" spans="1:7">
      <c r="A16" s="33" t="s">
        <v>32</v>
      </c>
      <c r="B16" s="34"/>
      <c r="C16" s="32"/>
      <c r="D16" s="35"/>
      <c r="E16" s="32">
        <f>E17</f>
        <v>300</v>
      </c>
      <c r="F16" s="32"/>
      <c r="G16" s="32"/>
    </row>
    <row r="17" s="2" customFormat="1" ht="63" customHeight="1" spans="1:7">
      <c r="A17" s="29">
        <v>6</v>
      </c>
      <c r="B17" s="29" t="s">
        <v>12</v>
      </c>
      <c r="C17" s="29" t="s">
        <v>33</v>
      </c>
      <c r="D17" s="36" t="s">
        <v>34</v>
      </c>
      <c r="E17" s="29">
        <v>300</v>
      </c>
      <c r="F17" s="29" t="s">
        <v>35</v>
      </c>
      <c r="G17" s="29"/>
    </row>
    <row r="18" s="2" customFormat="1" ht="33" customHeight="1" spans="1:7">
      <c r="A18" s="33" t="s">
        <v>36</v>
      </c>
      <c r="B18" s="34"/>
      <c r="C18" s="32"/>
      <c r="D18" s="35"/>
      <c r="E18" s="32">
        <f>E19</f>
        <v>130</v>
      </c>
      <c r="F18" s="32"/>
      <c r="G18" s="32"/>
    </row>
    <row r="19" s="2" customFormat="1" ht="101" customHeight="1" spans="1:7">
      <c r="A19" s="29">
        <v>7</v>
      </c>
      <c r="B19" s="29" t="s">
        <v>12</v>
      </c>
      <c r="C19" s="29" t="s">
        <v>37</v>
      </c>
      <c r="D19" s="29" t="s">
        <v>38</v>
      </c>
      <c r="E19" s="29">
        <v>130</v>
      </c>
      <c r="F19" s="29" t="s">
        <v>39</v>
      </c>
      <c r="G19" s="25"/>
    </row>
    <row r="20" s="2" customFormat="1" ht="30" customHeight="1" spans="1:7">
      <c r="A20" s="20" t="s">
        <v>40</v>
      </c>
      <c r="B20" s="21"/>
      <c r="C20" s="22"/>
      <c r="D20" s="23"/>
      <c r="E20" s="24">
        <f>SUM(E21,E23,E25,E27,E29,E31,E34,E36,E40,E42,E44)</f>
        <v>9222</v>
      </c>
      <c r="F20" s="29"/>
      <c r="G20" s="29"/>
    </row>
    <row r="21" s="2" customFormat="1" ht="30" customHeight="1" spans="1:7">
      <c r="A21" s="33" t="s">
        <v>11</v>
      </c>
      <c r="B21" s="34"/>
      <c r="C21" s="38"/>
      <c r="D21" s="32"/>
      <c r="E21" s="32">
        <f>SUM(E22)</f>
        <v>2139</v>
      </c>
      <c r="F21" s="38"/>
      <c r="G21" s="32"/>
    </row>
    <row r="22" s="2" customFormat="1" ht="77" customHeight="1" spans="1:7">
      <c r="A22" s="29">
        <v>8</v>
      </c>
      <c r="B22" s="29" t="s">
        <v>41</v>
      </c>
      <c r="C22" s="39" t="s">
        <v>42</v>
      </c>
      <c r="D22" s="39" t="s">
        <v>43</v>
      </c>
      <c r="E22" s="39">
        <v>2139</v>
      </c>
      <c r="F22" s="39" t="s">
        <v>44</v>
      </c>
      <c r="G22" s="39"/>
    </row>
    <row r="23" s="2" customFormat="1" ht="30" customHeight="1" spans="1:7">
      <c r="A23" s="40" t="s">
        <v>45</v>
      </c>
      <c r="B23" s="41"/>
      <c r="C23" s="42"/>
      <c r="D23" s="35"/>
      <c r="E23" s="32">
        <f>E24</f>
        <v>150</v>
      </c>
      <c r="F23" s="32"/>
      <c r="G23" s="43"/>
    </row>
    <row r="24" s="2" customFormat="1" ht="206" customHeight="1" spans="1:7">
      <c r="A24" s="29">
        <v>9</v>
      </c>
      <c r="B24" s="29" t="s">
        <v>41</v>
      </c>
      <c r="C24" s="29" t="s">
        <v>46</v>
      </c>
      <c r="D24" s="36" t="s">
        <v>47</v>
      </c>
      <c r="E24" s="29">
        <v>150</v>
      </c>
      <c r="F24" s="29" t="s">
        <v>48</v>
      </c>
      <c r="G24" s="29"/>
    </row>
    <row r="25" s="2" customFormat="1" ht="35" customHeight="1" spans="1:16363">
      <c r="A25" s="33" t="s">
        <v>49</v>
      </c>
      <c r="B25" s="34"/>
      <c r="C25" s="44"/>
      <c r="D25" s="45"/>
      <c r="E25" s="46">
        <f>SUM(E26)</f>
        <v>1260</v>
      </c>
      <c r="F25" s="29"/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8"/>
      <c r="XEA25" s="8"/>
      <c r="XEB25" s="8"/>
      <c r="XEC25" s="8"/>
      <c r="XED25" s="8"/>
      <c r="XEE25" s="8"/>
      <c r="XEF25" s="8"/>
      <c r="XEG25" s="8"/>
      <c r="XEH25" s="8"/>
      <c r="XEI25" s="8"/>
    </row>
    <row r="26" s="2" customFormat="1" ht="109" customHeight="1" spans="1:16363">
      <c r="A26" s="29">
        <v>10</v>
      </c>
      <c r="B26" s="29" t="s">
        <v>41</v>
      </c>
      <c r="C26" s="29" t="s">
        <v>50</v>
      </c>
      <c r="D26" s="36" t="s">
        <v>51</v>
      </c>
      <c r="E26" s="44">
        <v>1260</v>
      </c>
      <c r="F26" s="29" t="s">
        <v>52</v>
      </c>
      <c r="G26" s="29"/>
      <c r="XDZ26" s="49"/>
      <c r="XEA26" s="49"/>
      <c r="XEB26" s="49"/>
      <c r="XEC26" s="49"/>
      <c r="XED26" s="49"/>
      <c r="XEE26" s="49"/>
      <c r="XEF26" s="49"/>
      <c r="XEG26" s="49"/>
      <c r="XEH26" s="49"/>
      <c r="XEI26" s="49"/>
    </row>
    <row r="27" s="2" customFormat="1" ht="33" customHeight="1" spans="1:16363">
      <c r="A27" s="33" t="s">
        <v>53</v>
      </c>
      <c r="B27" s="34"/>
      <c r="C27" s="38"/>
      <c r="D27" s="47"/>
      <c r="E27" s="43">
        <f>SUM(E28:E28)</f>
        <v>700</v>
      </c>
      <c r="F27" s="43"/>
      <c r="G27" s="2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8"/>
      <c r="XEA27" s="8"/>
      <c r="XEB27" s="8"/>
      <c r="XEC27" s="8"/>
      <c r="XED27" s="8"/>
      <c r="XEE27" s="8"/>
      <c r="XEF27" s="8"/>
      <c r="XEG27" s="8"/>
      <c r="XEH27" s="8"/>
      <c r="XEI27" s="8"/>
    </row>
    <row r="28" s="2" customFormat="1" ht="124" customHeight="1" spans="1:16363">
      <c r="A28" s="29">
        <v>11</v>
      </c>
      <c r="B28" s="29" t="s">
        <v>41</v>
      </c>
      <c r="C28" s="29" t="s">
        <v>54</v>
      </c>
      <c r="D28" s="36" t="s">
        <v>55</v>
      </c>
      <c r="E28" s="29">
        <v>700</v>
      </c>
      <c r="F28" s="29" t="s">
        <v>56</v>
      </c>
      <c r="G28" s="2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8"/>
      <c r="XEA28" s="8"/>
      <c r="XEB28" s="8"/>
      <c r="XEC28" s="8"/>
      <c r="XED28" s="8"/>
      <c r="XEE28" s="8"/>
      <c r="XEF28" s="8"/>
      <c r="XEG28" s="8"/>
      <c r="XEH28" s="8"/>
      <c r="XEI28" s="8"/>
    </row>
    <row r="29" s="2" customFormat="1" ht="32" customHeight="1" spans="1:16363">
      <c r="A29" s="33" t="s">
        <v>57</v>
      </c>
      <c r="B29" s="34"/>
      <c r="C29" s="38"/>
      <c r="D29" s="35"/>
      <c r="E29" s="32">
        <f>E30</f>
        <v>1000</v>
      </c>
      <c r="F29" s="32"/>
      <c r="G29" s="2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8"/>
      <c r="XEA29" s="8"/>
      <c r="XEB29" s="8"/>
      <c r="XEC29" s="8"/>
      <c r="XED29" s="8"/>
      <c r="XEE29" s="8"/>
      <c r="XEF29" s="8"/>
      <c r="XEG29" s="8"/>
      <c r="XEH29" s="8"/>
      <c r="XEI29" s="8"/>
    </row>
    <row r="30" s="2" customFormat="1" ht="100" customHeight="1" spans="1:16363">
      <c r="A30" s="29">
        <v>12</v>
      </c>
      <c r="B30" s="29" t="s">
        <v>41</v>
      </c>
      <c r="C30" s="29" t="s">
        <v>58</v>
      </c>
      <c r="D30" s="36" t="s">
        <v>59</v>
      </c>
      <c r="E30" s="29">
        <v>1000</v>
      </c>
      <c r="F30" s="29" t="s">
        <v>60</v>
      </c>
      <c r="G30" s="2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8"/>
      <c r="XEA30" s="8"/>
      <c r="XEB30" s="8"/>
      <c r="XEC30" s="8"/>
      <c r="XED30" s="8"/>
      <c r="XEE30" s="8"/>
      <c r="XEF30" s="8"/>
      <c r="XEG30" s="8"/>
      <c r="XEH30" s="8"/>
      <c r="XEI30" s="8"/>
    </row>
    <row r="31" s="2" customFormat="1" ht="34" customHeight="1" spans="1:16363">
      <c r="A31" s="33" t="s">
        <v>61</v>
      </c>
      <c r="B31" s="34"/>
      <c r="C31" s="38"/>
      <c r="D31" s="47"/>
      <c r="E31" s="43">
        <f>SUM(E32:E33)</f>
        <v>1240</v>
      </c>
      <c r="F31" s="43"/>
      <c r="G31" s="2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8"/>
      <c r="XEA31" s="8"/>
      <c r="XEB31" s="8"/>
      <c r="XEC31" s="8"/>
      <c r="XED31" s="8"/>
      <c r="XEE31" s="8"/>
      <c r="XEF31" s="8"/>
      <c r="XEG31" s="8"/>
      <c r="XEH31" s="8"/>
      <c r="XEI31" s="8"/>
    </row>
    <row r="32" s="2" customFormat="1" ht="58" customHeight="1" spans="1:7">
      <c r="A32" s="29">
        <v>13</v>
      </c>
      <c r="B32" s="29" t="s">
        <v>41</v>
      </c>
      <c r="C32" s="29" t="s">
        <v>62</v>
      </c>
      <c r="D32" s="45" t="s">
        <v>63</v>
      </c>
      <c r="E32" s="29">
        <v>900</v>
      </c>
      <c r="F32" s="29" t="s">
        <v>64</v>
      </c>
      <c r="G32" s="44"/>
    </row>
    <row r="33" s="2" customFormat="1" ht="93" customHeight="1" spans="1:16350">
      <c r="A33" s="29">
        <v>14</v>
      </c>
      <c r="B33" s="29" t="s">
        <v>41</v>
      </c>
      <c r="C33" s="29" t="s">
        <v>65</v>
      </c>
      <c r="D33" s="36" t="s">
        <v>66</v>
      </c>
      <c r="E33" s="44">
        <v>340</v>
      </c>
      <c r="F33" s="29" t="s">
        <v>64</v>
      </c>
      <c r="G33" s="4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8"/>
      <c r="XDN33" s="8"/>
      <c r="XDO33" s="8"/>
      <c r="XDP33" s="8"/>
      <c r="XDQ33" s="8"/>
      <c r="XDR33" s="8"/>
      <c r="XDS33" s="8"/>
      <c r="XDT33" s="8"/>
      <c r="XDU33" s="8"/>
      <c r="XDV33" s="8"/>
    </row>
    <row r="34" s="2" customFormat="1" ht="25" customHeight="1" spans="1:7">
      <c r="A34" s="33" t="s">
        <v>67</v>
      </c>
      <c r="B34" s="34"/>
      <c r="C34" s="38"/>
      <c r="D34" s="47"/>
      <c r="E34" s="43">
        <f>SUM(E35)</f>
        <v>1100</v>
      </c>
      <c r="F34" s="43"/>
      <c r="G34" s="32"/>
    </row>
    <row r="35" s="2" customFormat="1" ht="59" customHeight="1" spans="1:7">
      <c r="A35" s="29">
        <v>15</v>
      </c>
      <c r="B35" s="29" t="s">
        <v>41</v>
      </c>
      <c r="C35" s="29" t="s">
        <v>68</v>
      </c>
      <c r="D35" s="36" t="s">
        <v>69</v>
      </c>
      <c r="E35" s="29">
        <v>1100</v>
      </c>
      <c r="F35" s="29" t="s">
        <v>70</v>
      </c>
      <c r="G35" s="29"/>
    </row>
    <row r="36" s="2" customFormat="1" ht="25" customHeight="1" spans="1:16363">
      <c r="A36" s="33" t="s">
        <v>71</v>
      </c>
      <c r="B36" s="34"/>
      <c r="C36" s="38"/>
      <c r="D36" s="35"/>
      <c r="E36" s="32">
        <f>SUM(E37:E39)</f>
        <v>748</v>
      </c>
      <c r="F36" s="32"/>
      <c r="G36" s="3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8"/>
      <c r="XEA36" s="8"/>
      <c r="XEB36" s="8"/>
      <c r="XEC36" s="8"/>
      <c r="XED36" s="8"/>
      <c r="XEE36" s="8"/>
      <c r="XEF36" s="8"/>
      <c r="XEG36" s="8"/>
      <c r="XEH36" s="8"/>
      <c r="XEI36" s="8"/>
    </row>
    <row r="37" s="2" customFormat="1" ht="79" customHeight="1" spans="1:16363">
      <c r="A37" s="29">
        <v>16</v>
      </c>
      <c r="B37" s="29" t="s">
        <v>41</v>
      </c>
      <c r="C37" s="29" t="s">
        <v>72</v>
      </c>
      <c r="D37" s="36" t="s">
        <v>73</v>
      </c>
      <c r="E37" s="29">
        <v>160</v>
      </c>
      <c r="F37" s="29" t="s">
        <v>74</v>
      </c>
      <c r="G37" s="2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8"/>
      <c r="XEA37" s="8"/>
      <c r="XEB37" s="8"/>
      <c r="XEC37" s="8"/>
      <c r="XED37" s="8"/>
      <c r="XEE37" s="8"/>
      <c r="XEF37" s="8"/>
      <c r="XEG37" s="8"/>
      <c r="XEH37" s="8"/>
      <c r="XEI37" s="8"/>
    </row>
    <row r="38" s="2" customFormat="1" ht="84" customHeight="1" spans="1:7">
      <c r="A38" s="29">
        <v>17</v>
      </c>
      <c r="B38" s="29" t="s">
        <v>41</v>
      </c>
      <c r="C38" s="29" t="s">
        <v>75</v>
      </c>
      <c r="D38" s="36" t="s">
        <v>76</v>
      </c>
      <c r="E38" s="29">
        <v>490</v>
      </c>
      <c r="F38" s="29" t="s">
        <v>74</v>
      </c>
      <c r="G38" s="32"/>
    </row>
    <row r="39" s="2" customFormat="1" ht="77" customHeight="1" spans="1:7">
      <c r="A39" s="29">
        <v>18</v>
      </c>
      <c r="B39" s="29" t="s">
        <v>41</v>
      </c>
      <c r="C39" s="29" t="s">
        <v>77</v>
      </c>
      <c r="D39" s="36" t="s">
        <v>78</v>
      </c>
      <c r="E39" s="29">
        <v>98</v>
      </c>
      <c r="F39" s="29" t="s">
        <v>74</v>
      </c>
      <c r="G39" s="32"/>
    </row>
    <row r="40" s="2" customFormat="1" ht="25" customHeight="1" spans="1:16363">
      <c r="A40" s="33" t="s">
        <v>79</v>
      </c>
      <c r="B40" s="34"/>
      <c r="C40" s="38"/>
      <c r="D40" s="35"/>
      <c r="E40" s="32">
        <f t="shared" ref="E40:E44" si="0">SUM(E41:E41)</f>
        <v>260</v>
      </c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8"/>
      <c r="XEA40" s="8"/>
      <c r="XEB40" s="8"/>
      <c r="XEC40" s="8"/>
      <c r="XED40" s="8"/>
      <c r="XEE40" s="8"/>
      <c r="XEF40" s="8"/>
      <c r="XEG40" s="8"/>
      <c r="XEH40" s="8"/>
      <c r="XEI40" s="8"/>
    </row>
    <row r="41" s="2" customFormat="1" ht="67" customHeight="1" spans="1:16363">
      <c r="A41" s="29">
        <v>19</v>
      </c>
      <c r="B41" s="29" t="s">
        <v>41</v>
      </c>
      <c r="C41" s="29" t="s">
        <v>80</v>
      </c>
      <c r="D41" s="36" t="s">
        <v>81</v>
      </c>
      <c r="E41" s="29">
        <v>260</v>
      </c>
      <c r="F41" s="29" t="s">
        <v>82</v>
      </c>
      <c r="G41" s="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8"/>
      <c r="XEA41" s="8"/>
      <c r="XEB41" s="8"/>
      <c r="XEC41" s="8"/>
      <c r="XED41" s="8"/>
      <c r="XEE41" s="8"/>
      <c r="XEF41" s="8"/>
      <c r="XEG41" s="8"/>
      <c r="XEH41" s="8"/>
      <c r="XEI41" s="8"/>
    </row>
    <row r="42" s="3" customFormat="1" ht="25" customHeight="1" spans="1:16363">
      <c r="A42" s="33" t="s">
        <v>83</v>
      </c>
      <c r="B42" s="34"/>
      <c r="C42" s="38"/>
      <c r="D42" s="47"/>
      <c r="E42" s="43">
        <f t="shared" si="0"/>
        <v>195</v>
      </c>
      <c r="F42" s="43"/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8"/>
      <c r="XEA42" s="8"/>
      <c r="XEB42" s="8"/>
      <c r="XEC42" s="8"/>
      <c r="XED42" s="8"/>
      <c r="XEE42" s="8"/>
      <c r="XEF42" s="8"/>
      <c r="XEG42" s="8"/>
      <c r="XEH42" s="8"/>
      <c r="XEI42" s="8"/>
    </row>
    <row r="43" s="4" customFormat="1" ht="85" customHeight="1" spans="1:16363">
      <c r="A43" s="29">
        <v>20</v>
      </c>
      <c r="B43" s="29" t="s">
        <v>41</v>
      </c>
      <c r="C43" s="39" t="s">
        <v>84</v>
      </c>
      <c r="D43" s="48" t="s">
        <v>85</v>
      </c>
      <c r="E43" s="39">
        <v>195</v>
      </c>
      <c r="F43" s="39" t="s">
        <v>86</v>
      </c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8"/>
      <c r="XEA43" s="8"/>
      <c r="XEB43" s="8"/>
      <c r="XEC43" s="8"/>
      <c r="XED43" s="8"/>
      <c r="XEE43" s="8"/>
      <c r="XEF43" s="8"/>
      <c r="XEG43" s="8"/>
      <c r="XEH43" s="8"/>
      <c r="XEI43" s="8"/>
    </row>
    <row r="44" s="3" customFormat="1" ht="25" customHeight="1" spans="1:7">
      <c r="A44" s="33" t="s">
        <v>87</v>
      </c>
      <c r="B44" s="34"/>
      <c r="C44" s="38"/>
      <c r="D44" s="47"/>
      <c r="E44" s="43">
        <f>SUM(E45:E46)</f>
        <v>430</v>
      </c>
      <c r="F44" s="43"/>
      <c r="G44" s="32"/>
    </row>
    <row r="45" s="2" customFormat="1" ht="73" customHeight="1" spans="1:7">
      <c r="A45" s="29">
        <v>21</v>
      </c>
      <c r="B45" s="29" t="s">
        <v>41</v>
      </c>
      <c r="C45" s="29" t="s">
        <v>88</v>
      </c>
      <c r="D45" s="36" t="s">
        <v>89</v>
      </c>
      <c r="E45" s="29">
        <v>130</v>
      </c>
      <c r="F45" s="29" t="s">
        <v>90</v>
      </c>
      <c r="G45" s="29"/>
    </row>
    <row r="46" s="2" customFormat="1" ht="103" customHeight="1" spans="1:16357">
      <c r="A46" s="29">
        <v>22</v>
      </c>
      <c r="B46" s="29" t="s">
        <v>41</v>
      </c>
      <c r="C46" s="29" t="s">
        <v>91</v>
      </c>
      <c r="D46" s="36" t="s">
        <v>92</v>
      </c>
      <c r="E46" s="39">
        <v>300</v>
      </c>
      <c r="F46" s="29" t="s">
        <v>90</v>
      </c>
      <c r="G46" s="29"/>
      <c r="XDZ46" s="8"/>
      <c r="XEA46" s="8"/>
      <c r="XEB46" s="8"/>
      <c r="XEC46" s="8"/>
    </row>
  </sheetData>
  <mergeCells count="28">
    <mergeCell ref="A1:C1"/>
    <mergeCell ref="A2:G2"/>
    <mergeCell ref="A6:C6"/>
    <mergeCell ref="A7:B7"/>
    <mergeCell ref="A9:B9"/>
    <mergeCell ref="A12:B12"/>
    <mergeCell ref="A14:B14"/>
    <mergeCell ref="A16:B16"/>
    <mergeCell ref="A18:B18"/>
    <mergeCell ref="A20:C20"/>
    <mergeCell ref="A21:B21"/>
    <mergeCell ref="A23:C23"/>
    <mergeCell ref="A25:B25"/>
    <mergeCell ref="A27:B27"/>
    <mergeCell ref="A29:B29"/>
    <mergeCell ref="A31:B31"/>
    <mergeCell ref="A34:B34"/>
    <mergeCell ref="A36:B36"/>
    <mergeCell ref="A40:B40"/>
    <mergeCell ref="A42:B42"/>
    <mergeCell ref="A44:B44"/>
    <mergeCell ref="A3:A4"/>
    <mergeCell ref="B3:B4"/>
    <mergeCell ref="C3:C4"/>
    <mergeCell ref="D3:D4"/>
    <mergeCell ref="E3:E4"/>
    <mergeCell ref="F3:F4"/>
    <mergeCell ref="G3:G4"/>
  </mergeCells>
  <pageMargins left="0.550694444444444" right="0.629861111111111" top="0.550694444444444" bottom="0.550694444444444" header="0.511805555555556" footer="0.511805555555556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批复文件 (10.27)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秋雨倾城</cp:lastModifiedBy>
  <dcterms:created xsi:type="dcterms:W3CDTF">2021-12-13T07:46:00Z</dcterms:created>
  <dcterms:modified xsi:type="dcterms:W3CDTF">2023-12-12T07:05:18Z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50C16328AF5147F3B256D19213C990EC</vt:lpwstr>
  </property>
  <property fmtid="{D5CDD505-2E9C-101B-9397-08002B2CF9AE}" pid="3" name="KSOProductBuildVer">
    <vt:lpwstr>2052-12.1.0.16120</vt:lpwstr>
  </property>
</Properties>
</file>