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汇总表" sheetId="1" r:id="rId1"/>
    <sheet name="2021年项目库1" sheetId="2" r:id="rId2"/>
  </sheets>
  <definedNames>
    <definedName name="_xlnm.Print_Titles" localSheetId="1">'2021年项目库1'!$1:$5</definedName>
  </definedNames>
  <calcPr fullCalcOnLoad="1"/>
</workbook>
</file>

<file path=xl/sharedStrings.xml><?xml version="1.0" encoding="utf-8"?>
<sst xmlns="http://schemas.openxmlformats.org/spreadsheetml/2006/main" count="2440" uniqueCount="1161">
  <si>
    <t>附件1</t>
  </si>
  <si>
    <r>
      <t xml:space="preserve">   叶  </t>
    </r>
    <r>
      <rPr>
        <sz val="18"/>
        <rFont val="方正小标宋简体"/>
        <family val="4"/>
      </rPr>
      <t>县</t>
    </r>
    <r>
      <rPr>
        <u val="single"/>
        <sz val="18"/>
        <rFont val="方正小标宋简体"/>
        <family val="4"/>
      </rPr>
      <t xml:space="preserve">  2021  </t>
    </r>
    <r>
      <rPr>
        <sz val="18"/>
        <rFont val="方正小标宋简体"/>
        <family val="4"/>
      </rPr>
      <t>年度巩固拓展脱贫攻坚成果项目库汇总表</t>
    </r>
  </si>
  <si>
    <t>单位：个、万元</t>
  </si>
  <si>
    <t>县（市、区）</t>
  </si>
  <si>
    <t>项目库合计</t>
  </si>
  <si>
    <t>产业扶贫项目</t>
  </si>
  <si>
    <t>就业扶贫项目</t>
  </si>
  <si>
    <t>易地扶贫搬迁</t>
  </si>
  <si>
    <t>公益岗位项目</t>
  </si>
  <si>
    <t>教育扶贫项目</t>
  </si>
  <si>
    <t>健康扶贫项目</t>
  </si>
  <si>
    <t>危房改造项目</t>
  </si>
  <si>
    <t>金融扶贫项目</t>
  </si>
  <si>
    <t>生活条件改善项目</t>
  </si>
  <si>
    <t>综合保障性扶贫</t>
  </si>
  <si>
    <t>村基础设施项目</t>
  </si>
  <si>
    <t>村公共服务项目</t>
  </si>
  <si>
    <t>项目管理费</t>
  </si>
  <si>
    <t>其他项目</t>
  </si>
  <si>
    <t>项目总量</t>
  </si>
  <si>
    <t>资金总量</t>
  </si>
  <si>
    <t>项目数量</t>
  </si>
  <si>
    <t>资金规模</t>
  </si>
  <si>
    <t>叶县</t>
  </si>
  <si>
    <t>附件2：</t>
  </si>
  <si>
    <t>叶县2021年巩固拓展脱贫攻坚成果项目库汇总表</t>
  </si>
  <si>
    <t>申报单位：</t>
  </si>
  <si>
    <t>单位/万元</t>
  </si>
  <si>
    <t>序号</t>
  </si>
  <si>
    <t>项目名称</t>
  </si>
  <si>
    <t>项目类型</t>
  </si>
  <si>
    <t>建设性质</t>
  </si>
  <si>
    <t>乡镇</t>
  </si>
  <si>
    <t>村</t>
  </si>
  <si>
    <t>时间进度</t>
  </si>
  <si>
    <t>责任单位</t>
  </si>
  <si>
    <t>建设任务</t>
  </si>
  <si>
    <t>资金规模
（万元）</t>
  </si>
  <si>
    <t>资金筹措方式</t>
  </si>
  <si>
    <t>受益对象</t>
  </si>
  <si>
    <t>绩效目标</t>
  </si>
  <si>
    <t>群众参与
（是或否）</t>
  </si>
  <si>
    <t>带贫减贫
机制</t>
  </si>
  <si>
    <t>备注</t>
  </si>
  <si>
    <t>受益户数</t>
  </si>
  <si>
    <t>受益人数</t>
  </si>
  <si>
    <t>合计</t>
  </si>
  <si>
    <t>一、产业发展类项目</t>
  </si>
  <si>
    <t>1、农业农村局项目</t>
  </si>
  <si>
    <t>叶县2021年贫困户生猪养殖项目</t>
  </si>
  <si>
    <t>养殖业</t>
  </si>
  <si>
    <t>新建</t>
  </si>
  <si>
    <t>全县18个乡镇</t>
  </si>
  <si>
    <t>涉及全县542个有贫困人口的行政村</t>
  </si>
  <si>
    <t>2021年1月1日—2021年12月30日</t>
  </si>
  <si>
    <t>县农业农村局</t>
  </si>
  <si>
    <t>为全县14400户贫困群众，共养殖生猪15000头，并向全县贫困户传授养殖技术培训，增强贫困群众养殖能力，确保扶贫同扶智相结合。</t>
  </si>
  <si>
    <t>财政资金</t>
  </si>
  <si>
    <t>为全县14400户贫困群众养殖生猪15000头，保证其稳定受益，传授养殖技术帮助贫困群众脱贫致富</t>
  </si>
  <si>
    <t>是</t>
  </si>
  <si>
    <t>该项目可惠及全县14400户贫困群众，保证其稳定受益，提高养殖技能。</t>
  </si>
  <si>
    <t>叶县2020年桑树种植建设项目</t>
  </si>
  <si>
    <t>种植业</t>
  </si>
  <si>
    <t>仙台镇、夏李乡、龙泉乡、田庄乡、常村镇、辛店镇、邓李乡、任店镇、叶邑镇共9个乡镇</t>
  </si>
  <si>
    <t>仙台镇小辛村、邱庄、齐务、王老君、火山铺、娄庄、柳树王、崔王村、孟王村、杨庄、柳树王、南庞庄、崔王村、贾刘村、东寨村、西南拐村、董庄村、北庞庄、西寨村；夏李乡小官庄、许岭村、董湖村、小河郭村、向阳村；龙泉乡全集村、龙泉村、贾庄村、白浩庄村；田庄乡邵奉店村；常村镇养凤沟村、马庄村、柳树王村、南张庄、杨庄村；辛店镇卞沟村、赵沟村；邓李乡孙寨村；任店镇宋营村、辉西村、寺西村；叶邑镇邮亭村等41个行政村。</t>
  </si>
  <si>
    <t>2019年6月30日—2020年10月30日</t>
  </si>
  <si>
    <t>计划对我县境内优质桑树种植进行专项奖补。其中，2019年种植1443.3亩；2020年种植107亩，共计1550.3亩，每亩补贴资金500元。</t>
  </si>
  <si>
    <t>在全县9个乡镇，41个村种植构树饲草1550.3亩，每亩补助专项资金500元，引导鼓励群众调整种植结构，拓宽增收渠道，惠及群众25493人。</t>
  </si>
  <si>
    <t>项目实施后，可鼓励带动贫困群众，通过调整种植结构，拓宽增收渠道，惠及贫困群众645户，2021人。</t>
  </si>
  <si>
    <t>项目结转</t>
  </si>
  <si>
    <t>叶县2021年桑树饲料购买奖补项目</t>
  </si>
  <si>
    <t>2021年3月1日—2021年9月30日</t>
  </si>
  <si>
    <t>计划对县域内购买桑树饲料企业，进行奖励补助，每吨补贴60元，共计划补贴7000吨，用于鼓励养殖户购买桑构饲料，拓宽桑构销售渠道，增加种植养殖收益。</t>
  </si>
  <si>
    <t>该项目实施后，可有效带动种植桑树9个乡镇，41个村提高桑树销售渠道，增加种植养殖效益，惠及群众25493人。</t>
  </si>
  <si>
    <t>项目实施后，可带动贫困群众645户，2021人调整种植结构，拓宽增收渠道。</t>
  </si>
  <si>
    <t>叶县2021年农业种植结构调整引导扶持项目</t>
  </si>
  <si>
    <t>2021年3月1日—2021年12月30日</t>
  </si>
  <si>
    <t>计划实施农业结构调整，重点扶持范围为优质小麦、优质蔬菜、食用菌和中草药等鼓励群众通过种植结构调整，增加土地种植收益。</t>
  </si>
  <si>
    <t>为全县18个乡镇542个行政村实施种植结构调整，项目实施后可有效引导鼓励村内群众，通过多元化种植，增加土地种植效益，拓宽增收渠道。惠及群众165739人。</t>
  </si>
  <si>
    <t>为全县18个乡镇542个行政村实施种植结构调整，项目实施后可有效引导鼓励村内群众，通过多元化种植，增加土地种植效益，拓宽增收渠道。惠及贫困群众50987人。</t>
  </si>
  <si>
    <t>叶县2021年高标准农田建设项目</t>
  </si>
  <si>
    <t>常村、辛店、保安、盐都办事处</t>
  </si>
  <si>
    <t>共计4乡（镇、街道）35个行政村；分别为保安镇一村、二村、陈岗村、牛庵村、小杨庄村、杨寺庄村、古城村，计7个行政村；辛店镇中邢村、田寨村、杨庄寨村、郭岗村、新蒋庄村、常派庄村、常楼村、新丁庄村、张寺滩村、大徐村、岗王村，东房庄村、赵寨村、油坊李村、辛店村、南焦庄村、赵沟村，计17个行政村；常村镇文集村、大娄村、养风沟村、月台村、栗林店村、文庄村、常村、大毛庄、西柳王村，计9个行政村；盐都街道孙湾村、问村，计2个行政村。</t>
  </si>
  <si>
    <t>2021年7月30日--2021年12月30日</t>
  </si>
  <si>
    <t>解决8.3万亩农田基础项目建设土壤改良工程、灌溉与排水工程、田间道路工程、农田输配电工程、农田防护与生态环境保持工程及其他工程。</t>
  </si>
  <si>
    <t>解决8.3万亩农田建设问题，惠及群众55463人。</t>
  </si>
  <si>
    <t>解决8.3万亩农田生产生活问题，保证粮食生产安全，提高产量，推进群众55463人。</t>
  </si>
  <si>
    <t>叶县2021年小麦中后期病虫害应急防控项目</t>
  </si>
  <si>
    <t>保安镇、辛店镇、常村镇、夏李乡、龚店乡、邓李乡、叶邑镇、任店镇、洪庄杨乡、马庄乡、田庄乡、九龙办、昆阳办、盐都办、廉村镇等15个乡镇（街道）</t>
  </si>
  <si>
    <t>共涉及30个行政村</t>
  </si>
  <si>
    <t>2021年3月30日—2021年10月30日</t>
  </si>
  <si>
    <t>计划对我县15个乡镇31.15万亩小麦，对中后期重大病虫害（主要是条锈病、赤霉病、蚜虫等）常年偏重发生乡镇或村庄，以适当连片为主导，通过政府采购方式，统一购买高效杀虫剂（主要防控小麦穗蚜）、杀菌剂（主要防控锈病、赤霉病等）、统防统治服务，由乡村干部向小麦种植户发放，并宣传发动、组织动员农户及时进行防治。</t>
  </si>
  <si>
    <t>该项目实施后，不仅可阻止全县小麦中后期虫害的发展，同时对全县15个乡镇31.15万亩小麦进行重点防治，惠及群众43305人。</t>
  </si>
  <si>
    <t>该项目实施后，不仅可阻止全县小麦中后期虫害的发展，同时对全县15个乡镇31.15万亩小麦进行重点防治，惠及贫困群众2382人。</t>
  </si>
  <si>
    <t>2、林业局项目</t>
  </si>
  <si>
    <t xml:space="preserve"> </t>
  </si>
  <si>
    <t>叶县林业局林产业增收项目
（第一期）</t>
  </si>
  <si>
    <t>生态扶贫</t>
  </si>
  <si>
    <t>廉村镇、水寨乡、田庄乡、辛店镇、龚店镇</t>
  </si>
  <si>
    <t>甘刘村、霍姚村、康台村、程庄村、南王庄、焦庄、龚东二村共7个村</t>
  </si>
  <si>
    <t>2019年11月20日—2020年12月20日</t>
  </si>
  <si>
    <t>县林业局</t>
  </si>
  <si>
    <t>流转村内土地，种植苗圃，引导群众通过调整农业种植结构，实现特色种植规模，拓宽群众增收渠道。甘刘村391.3亩、霍姚39.7亩、康台270.5亩、程庄20.5亩、南王庄28.3亩、焦庄72.4亩、龚东二村86.3亩。</t>
  </si>
  <si>
    <t>在全县7个村，建设林产业扶贫增收项目，惠及群众10331人。</t>
  </si>
  <si>
    <t>该项目实施后可带动7个村，惠及贫困群众409户1338人</t>
  </si>
  <si>
    <t>叶县2020年林产业扶贫增收项目</t>
  </si>
  <si>
    <t>全县6个乡镇</t>
  </si>
  <si>
    <t>叶邑镇大乔村、段庄村；龙泉乡权印村、龙泉村、小河郭村、北大营村、蔡庄村、慕庄村、莫庄村、胡营村；仙台镇阁老吴村、老程庄村、董庄村；田庄乡柏树李村、岗马村；马庄习楼村；辛店镇西徐庄村、桐树庄村等18个行政村。</t>
  </si>
  <si>
    <t>2020年10月1日—2020年12月30日</t>
  </si>
  <si>
    <t>流转村内土地2500亩，种植苗圃，引导群众通过调整农业种植结构，实现特色种植规模，拓宽群众增收渠道。</t>
  </si>
  <si>
    <t>在全县25个村，建设林产业扶贫增收项目，惠及群众32669人。</t>
  </si>
  <si>
    <t>该项目实施后可带动25个村，惠及贫困群众3815人</t>
  </si>
  <si>
    <t>3、县发改委项目</t>
  </si>
  <si>
    <t>叶县2021年全县贫困村优质粮食深加工建设项目</t>
  </si>
  <si>
    <t>加工业</t>
  </si>
  <si>
    <t>马庄乡</t>
  </si>
  <si>
    <t>马庄村</t>
  </si>
  <si>
    <t>2021年3月1日—2021年11月30日</t>
  </si>
  <si>
    <t>县发改委</t>
  </si>
  <si>
    <t>项目建设内容为：为一期购置2条1000型全自动挂面生产线，配套高温空气能热泵烘干设备4套，并建设厂房及其他相关配套设施；新购置日产量20万包（时产9000包）方便湿面生产线1条，配套厂房及其他相关配套设施。</t>
  </si>
  <si>
    <t>该项目实施后不仅可加全县123个贫困村村集体经济收入，同时引导鼓励贫困群众通过调整种植结构增大土地种植效益，惠及群众165739人。</t>
  </si>
  <si>
    <t>该项目实施后，可惠及全县123个贫困村，贫困群众50987人。</t>
  </si>
  <si>
    <t>叶县2020年产业扶贫基地站点创建</t>
  </si>
  <si>
    <t>全县17个乡镇（街道）</t>
  </si>
  <si>
    <t>有带贫企业认定行政村</t>
  </si>
  <si>
    <t>2021年3月1日—2021年7月30日</t>
  </si>
  <si>
    <t>计划对全县17个乡镇（街道），106个涉及吸纳贫困群众较好的企业进行扶贫基地、站、点认定评审奖补资金。</t>
  </si>
  <si>
    <t>带动周边贫困群众在家门口务工，增加收入，惠及贫困群众
4567年收入3500元以上.</t>
  </si>
  <si>
    <t>该项目实施后，可提高当地企业带贫的积极性，带动周边贫困群众在家门口务工，增加收入，惠及贫困群众4567人</t>
  </si>
  <si>
    <t>4、县组织部项目</t>
  </si>
  <si>
    <t>叶县2021年支持驻村第一书记开展帮扶工作项目</t>
  </si>
  <si>
    <t>辛店镇、夏李乡、九龙街道</t>
  </si>
  <si>
    <t>辛店镇李寨村、赵寨村、新蒋庄村；夏李乡下马庄村；九龙街道秦赵村</t>
  </si>
  <si>
    <t>2021年4月30日—2021年9月30日</t>
  </si>
  <si>
    <t>县委组织部</t>
  </si>
  <si>
    <t>计划对辛店镇、九龙街道、夏李乡等三个乡镇6个村，实施村集体经济及产业发展项目，其中产业发展项目重点围绕发展种植业、养殖业、小型加工业、种畜引进，生产设备、仓储（冷藏）用房购置和建造，以及农产品加工储运及交易市场、休闲农业、特色旅游等符合本地精准扶贫实际的扶贫项目。</t>
  </si>
  <si>
    <t>项目实施后，在发展壮大村集体经济的同时，可引导鼓励群众通过种植结构调整、畜牧养殖、就近务工等形式拓宽群众增收渠道，惠及群众63702人。</t>
  </si>
  <si>
    <t>项目实施后，在发展壮大村集体经济的同时，可引导鼓励群众通过种植结构调整、畜牧养殖、就近务工等形式拓宽群众增收渠道，惠及贫困群众6484人。</t>
  </si>
  <si>
    <t>叶县2022年支持驻村第一书记开展帮扶工作经费</t>
  </si>
  <si>
    <t>其他</t>
  </si>
  <si>
    <t>全县18个乡镇（办事处）</t>
  </si>
  <si>
    <t>148个行政村</t>
  </si>
  <si>
    <t>计划安排支持县派148个驻村第一书记开展帮扶工作经费，每村每年1万元。</t>
  </si>
  <si>
    <t>该项目实施后，可鼓励支持驻村第一书记持续在开展相关帮扶工作，确保实现巩固拓展脱贫攻坚成果同乡村振兴发展有效衔接，惠及群众200734人。</t>
  </si>
  <si>
    <t>该项目实施后，可鼓励支持驻村第一书记持续在开展相关帮扶工作，确保实现巩固拓展脱贫攻坚成果同乡村振兴发展有效衔接，惠及贫困群众19774人。</t>
  </si>
  <si>
    <t>5、保安镇项目</t>
  </si>
  <si>
    <t>叶县2020年保安镇大辛庄村集体经济乡村旅游项目</t>
  </si>
  <si>
    <t>乡村旅游</t>
  </si>
  <si>
    <t>保安镇</t>
  </si>
  <si>
    <t>大辛庄村</t>
  </si>
  <si>
    <t>2020年3月1日—2021年9月30日</t>
  </si>
  <si>
    <t>保安镇政府</t>
  </si>
  <si>
    <t>新建停车场2个，建设乡村餐馆、住宿用房，鱼塘廊台500米，道路长300米宽4米，道路长500米宽3米，道路长1104米宽2米，厕所2座。</t>
  </si>
  <si>
    <t>财政匹配资金</t>
  </si>
  <si>
    <t>该项目实施后，可有效带动本村群众进行旅游观光餐饮住宿等配套发展，惠及群众694人。</t>
  </si>
  <si>
    <t>该项目实施后，可有效带动本村贫困群众进行旅游观光餐饮住宿等配套发展，惠及贫困群众65人。</t>
  </si>
  <si>
    <t>叶县2021年保安镇椅子圈村民宿项目一期建设</t>
  </si>
  <si>
    <t>杨令庄、柳庄、辛庄、罗冲、花山吴、吕楼</t>
  </si>
  <si>
    <t>2021年3月1日--2021年10月30日</t>
  </si>
  <si>
    <t>计划建设院落民宿10座，综合性餐厅共四处共计800㎡，道路及污水管道等配套设施。</t>
  </si>
  <si>
    <t>财政+自筹资金</t>
  </si>
  <si>
    <t>充分利用本乡镇优势旅游资源，与中旅集团进行合作，发展乡村休闲采摘旅游项目，鼓励引导群众通过旅游特色产业发展，拓宽增收渠道，惠及群众7069人。</t>
  </si>
  <si>
    <t>该项目实施后，可有效带动本村贫困群众进行旅游观光餐饮住宿等配套发展，惠及贫困群众1435人。</t>
  </si>
  <si>
    <t>叶县2021年保安镇椅子圈村民宿项目二期建设</t>
  </si>
  <si>
    <t>杨令庄、柳庄、辛庄、罗冲、花山吴、吕楼村共6个村</t>
  </si>
  <si>
    <t>计划建设船屋10座、木屋20座、养生馆400m²、朴门农场2000m²。</t>
  </si>
  <si>
    <t>充分利用本乡镇优势旅游资源，与中旅集团进行合作，发展乡村休闲采摘旅游项目，鼓励引导群众鼓励引导群众通过旅游特色产业发展，拓宽增收渠道，惠及群众7069人。</t>
  </si>
  <si>
    <t>叶县2021年保安镇杨令庄村楚文化旅游——小吃街建设项目</t>
  </si>
  <si>
    <t>杨令庄村</t>
  </si>
  <si>
    <t>计划建设钢构房屋2000平方以及供排水、室外硬化。</t>
  </si>
  <si>
    <t>该项目与旅游民宿项目进行有机结合，发展特色餐饮，鼓励引导村内群众通过旅游特色产业，拓宽增收渠道，惠及群众1206人。</t>
  </si>
  <si>
    <t>该项目实施后，可有效带动本村贫困群众进行旅游观光餐饮住宿等配套发展，惠及贫困群众450人。</t>
  </si>
  <si>
    <t>叶县2021年保安镇豫晨农业园区民宿建设项目</t>
  </si>
  <si>
    <t>二村、寨河、冯庵、文寨、李湾、寨王、大辛庄共7个村</t>
  </si>
  <si>
    <t>2021年3月1日--2021年7月30日</t>
  </si>
  <si>
    <t>计划建设，一是游船及码头：1、购置载客60人游船一艘；2、载客20人游船一艘；3、10人座的游船两艘；4、新建码头1座。二是建设民宿别墅及亲自乐园：1.临水小院：共布置临水小院7个，配备泳池及公共建筑配套区域，封闭式停车场共占地7000平方米。2. 临水宅院：临水共布置宅院3处，每个院子客房4间、餐厅、厨房、客厅各一间，每个院子配备专用泳池及停车场。3. 临水普通木屋：建设木屋10间，4.临水茶舍：1座，5.亲子游园一处。</t>
  </si>
  <si>
    <t>充分利用本乡镇优势旅游资源，发展乡村休闲采摘旅游项目，鼓励引导群众通过特色旅游产业发展，拓宽增收渠道，惠及群众7033人。</t>
  </si>
  <si>
    <t>该项目实施后，可有效带动本村贫困群众进行旅游观光餐饮住宿等配套发展，惠及贫困群众788人。</t>
  </si>
  <si>
    <t>叶县2021年保安镇柳庄村白对龙虾产业养殖配套设施建设项目</t>
  </si>
  <si>
    <t>水产养殖</t>
  </si>
  <si>
    <t>柳庄村</t>
  </si>
  <si>
    <t>2021年3月1日--2021年5月30日</t>
  </si>
  <si>
    <t>计划建设道路长1500米，宽4.5米，厚18厘米，配备200千瓦变压器一座。</t>
  </si>
  <si>
    <t>该项目实施后，可提升产业养殖配套设施建设，发展壮大村集体经济，鼓励引导带动周边群众务工及发展养殖业，惠及群众1672人。</t>
  </si>
  <si>
    <t>项目实施后，可有效引导带动周边群众务工及发展养殖业，惠及贫困群众182人。</t>
  </si>
  <si>
    <t>叶县2021年保安镇白庙村产业发展艾草加工建设项目</t>
  </si>
  <si>
    <t>种植加工</t>
  </si>
  <si>
    <t>白庙村</t>
  </si>
  <si>
    <t>2021年3月1日--2021年6月30日</t>
  </si>
  <si>
    <t>计划购置艾草加工环保型提送机六台及配套设施。</t>
  </si>
  <si>
    <t>该项目实施后，不仅可增加集体收入，同时引导鼓励村内群众通过就近务工及种植结构调整，拓宽增收渠道，惠及群众1038人。</t>
  </si>
  <si>
    <t>项目实施后，引导鼓励村内群众通过就近务工及种植结构调整，拓宽增收渠道，惠及贫困群众333人。</t>
  </si>
  <si>
    <t>叶县2021年保安镇水蜜桃鲜储及加工车间建设项目</t>
  </si>
  <si>
    <t>冯庵村</t>
  </si>
  <si>
    <t>计划建设3000立方米气调库一个，粗饲料加工车间500平方米，鲜果捞自动化车间500平方米，社员培训及产品营销中心一个500平方米。</t>
  </si>
  <si>
    <t>该项目实施后，不仅可增加集体收入，同时引导鼓励村内群众通过就近务工及种植结构调整，拓宽增收渠道，惠及群众1268人。</t>
  </si>
  <si>
    <t>项目实施后，引导鼓励村内群众通过就近务工及种植结构调整，拓宽增收渠道，惠及贫困群众66人。</t>
  </si>
  <si>
    <t>6、辛店镇项目</t>
  </si>
  <si>
    <t>叶县2020年辛店镇南王庄村标准化厂房配套建设项目</t>
  </si>
  <si>
    <t>车间配套</t>
  </si>
  <si>
    <t>辛店镇</t>
  </si>
  <si>
    <t>南王庄村</t>
  </si>
  <si>
    <t>2021年3月1日—2021年5月30日</t>
  </si>
  <si>
    <t>辛店镇政府</t>
  </si>
  <si>
    <t>1.厂区院内地面硬化两处：面积300平方米厚18厘米，面积400平方米厚15厘米；2.入厂道路宽4.5米，长106米，厚18厘米；3.新修漫水桥一座，长24米，底部宽7米，顶宽3.8米，高3米，铺设钢筋混凝土，三层钢筋，离桥面50公分处留3道出水口；4.厂区内需建2处岩棉彩钢房共计160平方米；5.厂房北围墙长17米，高2米，砖混结构。</t>
  </si>
  <si>
    <t>该项目实施后，在发展壮大村集体经济的同时，可通过吸纳群众就近务工，拓宽增收渠道，惠及群众1043人。</t>
  </si>
  <si>
    <t>该项目实施后，可吸纳贫困群众就近务工，拓宽增收渠道，惠及贫困群众676人。</t>
  </si>
  <si>
    <t>叶县2020年辛店镇中邢村塑料大棚果蔬种植生产基地项目</t>
  </si>
  <si>
    <t>中邢村</t>
  </si>
  <si>
    <t>建设塑料大棚9座，每座长70米、宽8米,高3米。</t>
  </si>
  <si>
    <t>该项目实施后，不仅可增加集体收入，同时引导鼓励村内群众通过就近务工及种植结构调整，拓宽增收渠道，惠及群众776人。</t>
  </si>
  <si>
    <t>项目实施后，引导鼓励村内群众通过就近务工及种植结构调整，拓宽增收渠道，惠及贫困群众129人。</t>
  </si>
  <si>
    <t>叶县2020年辛店镇常派庄村蔬菜大棚建设项目</t>
  </si>
  <si>
    <t>常派庄</t>
  </si>
  <si>
    <t>新建黄瓜种植大棚10个：每个大棚长80米、宽8米、高2.8米，总计6400平方米；新建车子棚、储藏间、工具房等相关配套设施。</t>
  </si>
  <si>
    <t>该项目实施后，不仅可增加集体收入，同时引导鼓励村内群众通过就近务工及种植结构调整，拓宽增收渠道，惠及群众1810人。</t>
  </si>
  <si>
    <t>项目实施后，引导鼓励村内群众通过就近务工及种植结构调整，拓宽增收渠道，惠及贫困群众55人。</t>
  </si>
  <si>
    <t>叶县2021年辛店镇桐树庄村翠竹园民宿建设项目</t>
  </si>
  <si>
    <t>桐树庄村</t>
  </si>
  <si>
    <t>2021年3月30日—2021年9月30日</t>
  </si>
  <si>
    <t>计划在桐树庄村翠竹园附近建设民宿木屋10套，竹屋10个。</t>
  </si>
  <si>
    <t>充分利用本乡镇优势旅游资源，发展乡村休闲采摘旅游项目，预估项目建成后可增加集体收入20万，鼓励引导群众通过特色旅游产业发展，拓宽增收渠道，惠及群众550人。</t>
  </si>
  <si>
    <t>该项目实施后，可有效带动本村贫困群众进行旅游观光餐饮住宿等配套发展，惠及贫困群众51人。</t>
  </si>
  <si>
    <t>叶县2021年辛店镇刘文祥民宿建设项目</t>
  </si>
  <si>
    <t>刘文祥村</t>
  </si>
  <si>
    <t>预计项目建房占地6000平方米，计划新建民居20户，设置床位80个；建设民宿餐厅200平方及其配套建设项目。</t>
  </si>
  <si>
    <t>充分利用本乡镇优势旅游资源，与中旅集团进行合作，发展乡村休闲采摘旅游项目，预估项目建成后每村可增加集体收入20万，鼓励引导群众通过特色林果种植，拓宽增收渠道，惠及群众958人。</t>
  </si>
  <si>
    <t>该项目实施后，可有效带动本村贫困群众进行旅游观光餐饮住宿等配套发展，惠及贫困群众438人。</t>
  </si>
  <si>
    <t>叶县2021年辛店镇桐树庄村民宿建设项目</t>
  </si>
  <si>
    <t>计划新建民居18户，设置床位110个；多堡屋30座，设置床位60个；竹屋民宿25座，床位50个。</t>
  </si>
  <si>
    <t>充分利用本乡镇优势旅游资源，与中旅集团进行合作，发展乡村休闲采摘旅游项目，预估项目建成后可增加集体收入12万，鼓励引导群众通过特色林果种植，拓宽增收渠道，惠及群众550人。</t>
  </si>
  <si>
    <t>叶县2021年辛店镇程庄村村集体经济民宿建设项目</t>
  </si>
  <si>
    <t>程庄村</t>
  </si>
  <si>
    <t>计划新建民宿7处，多米屋，生态树屋，民间土特产文化生态餐饮大厅。</t>
  </si>
  <si>
    <t>充分利用本乡镇优势旅游资源，发展乡村休闲采摘旅游项目，预估项目建成后可增加集体收入11万，鼓励引导群众通过特色林果种植，拓宽增收渠道，惠及群众958人。</t>
  </si>
  <si>
    <t>该项目实施后，可有效带动本村贫困群众进行旅游观光餐饮住宿等配套发展，惠及贫困群众644人。</t>
  </si>
  <si>
    <t>叶县2021年辛店镇赵沟村民宿建设项目</t>
  </si>
  <si>
    <t>赵沟村</t>
  </si>
  <si>
    <t>计划新建民宿10户，设置床位40个及其配套设施。</t>
  </si>
  <si>
    <t>充分利用本乡镇优势旅游资源，发展乡村休闲采摘旅游项目，预估项目建成后每村可增加集体收入11万，鼓励引导群众通过特色林果种植，拓宽增收渠道，惠及群众958人。</t>
  </si>
  <si>
    <t>叶县2021年辛店镇新蒋庄村烟炕产业建设项目</t>
  </si>
  <si>
    <t>新蒋庄</t>
  </si>
  <si>
    <t>2021年3月1日—2021年6月30日</t>
  </si>
  <si>
    <t>计划新建烟炕20座并购买设备等配套设施，每座烟炕建筑面积33.31平方，建设晾晒棚318平方，硬化750平方，砌围墙145平方，新打烟田灌溉机井4眼，深100米配备水泵水管配套设施。</t>
  </si>
  <si>
    <t>项目实施后，可有效解决本乡镇烟叶种植灌溉及烘炕不足问题，同时，增加村集体收入。引导村内群众通过种植结构调整，拓宽增收渠道，惠及群众1155人。</t>
  </si>
  <si>
    <t>该项目实施后，可有效带动全村38户145名贫困群众通过种植结构调整，拓宽增收渠道，惠及贫困群众145人。</t>
  </si>
  <si>
    <t>叶县2021年辛店镇联村共建村集体经济民宿农家院建设项目</t>
  </si>
  <si>
    <t>南王庄村、东白庄、杨茂吴村</t>
  </si>
  <si>
    <t>2021年3月1日—2021年10月30日</t>
  </si>
  <si>
    <t>计划集中建设南王庄村民宿农家院，长42米，宽30米建设用地，拟建750平方米的民宿一处。</t>
  </si>
  <si>
    <t>该项目实施后，不仅可有效增加三个村村集体收益5万元/村。同时惠及群众4349人。</t>
  </si>
  <si>
    <t>该项目实施后，不仅可有效增加三个村村集体收益5万元/村。同时惠及贫困群众1448人。</t>
  </si>
  <si>
    <t>叶县2021年辛店镇中邢村村集体经济面粉加工厂建设项目</t>
  </si>
  <si>
    <t>计划建设钢架面粉生产厂房320平方米，面粉储藏库360平方米，毛粮储藏库2座共960平方米，建设水井1眼，深120米及供水设备；工作间4间共91平方米，面粉运输车一台，建设围墙长180米，高3米，厂区硬化240平方米，购买面粉加工设备一套。</t>
  </si>
  <si>
    <t>该项目充分利用本乡镇重点引导发展优势高筋小麦为基础，对优质小麦进行深加工，提升小麦附加值。在发展壮大村集体经济同时，持续引导鼓励群众进行高筋优质小麦种植，惠及群众776人。</t>
  </si>
  <si>
    <t>该项目实施后，在发展壮大村集体经济同时，可吸纳贫困群众就近务工，计划安排贫困群众30人，年收益不低于4500元。</t>
  </si>
  <si>
    <t>叶县2021年辛店镇南王庄村村集体经济红薯深加工（二期）产业项目</t>
  </si>
  <si>
    <t>计划建设新增晾晒车间468平方米，拓宽进厂桥面及加固桥两侧护坡；建设农产品储藏库一座，产品展厅一座，采购红薯加工设备一套。</t>
  </si>
  <si>
    <t>该项目以本乡镇国家地理标识红薯种植为基础，对红薯进行深加工，提升其产品附加值，在发展壮大村集体经济同时，可有效引导群众通过种植结构调整，拓宽增收渠道，惠及群众1043人。</t>
  </si>
  <si>
    <t>该项目实施后，可引导鼓励贫困群众通过种植，拓宽增收渠道，惠及贫困群众676人。</t>
  </si>
  <si>
    <t>叶县2021年辛店镇南王庄村村集体经济养羊厂建设项目</t>
  </si>
  <si>
    <t>畜牧养殖</t>
  </si>
  <si>
    <t>计划建设养羊厂一座，长158米，宽20米，占地3160平方米，厂区硬化1460平方，修建排水沟长54米，宽60厘米，深50厘米，砌石挡墙468立方米等土建工程，配套30型铲车一台，时风牌三轮车2辆，手推斗车6辆，粉碎加工机械2套，建设储备房200平方米；安装10T压力水罐2个，5T水罐2个，铺设水管道及配套水泵等；安装变压器一台，架设电线及安装配电柜等。</t>
  </si>
  <si>
    <t>该项目实施后，不仅可增加村集体经济收入，发展壮大村集体，同时可引导鼓励附近群众通过畜牧养殖发展，拓宽增收渠道，惠及群众1043人。</t>
  </si>
  <si>
    <t>该项目实施后，可引导鼓励贫困群众通过畜牧养殖发展，拓宽增收渠道，惠及贫困群众676人。</t>
  </si>
  <si>
    <t>叶县2021年辛店镇卞沟村养猪厂建设项目</t>
  </si>
  <si>
    <t>卞沟村</t>
  </si>
  <si>
    <t>计划新建养猪舍2栋，每栋长50米，宽18米，建筑面积900平方米；沉淀池长20米，宽10米，深4米，容量800立方米，厂区混凝土硬化400平方米，厚18厘米；采用圆钢柱彩钢瓦搭建围墙330米，高2.5米；排污管道长130米，50厘米地埋管；新打机井一眼，井深235米，配备10T压力水罐、水泵、水管等配套设施。</t>
  </si>
  <si>
    <t>该项目实施后，不仅可增加村集体经济收入，发展壮大村集体，同时可引导鼓励附近群众通过畜牧养殖发展，拓宽增收渠道，惠及群众1222人。</t>
  </si>
  <si>
    <t>该项目实施后，可引导鼓励贫困群众通过畜牧养殖发展，拓宽增收渠道，惠及贫困群众35人。</t>
  </si>
  <si>
    <t>叶县2021年辛店镇雷草洼村村集体经济畜牧养殖综合体建设项目</t>
  </si>
  <si>
    <t>雷草洼村</t>
  </si>
  <si>
    <t>2021年3月1日—2021年8月30日</t>
  </si>
  <si>
    <t>计划新建厂房3座，每座350平方米，配套设施3套。</t>
  </si>
  <si>
    <t>项目实施后，可带动附近群众引导鼓励发展畜牧养殖业，发展壮大村集体经济，惠及群众795人。</t>
  </si>
  <si>
    <t>项目实施后，可有效带动、吸纳贫困群众就近务工38人，每人年收益不低于4500元。同时，调整引导畜牧养殖，拓宽增收渠道，惠及贫困群众263人。</t>
  </si>
  <si>
    <t>叶县2021年辛店镇大竹园村集体草莓种植及绿色蔬菜种植</t>
  </si>
  <si>
    <t>大竹园</t>
  </si>
  <si>
    <t>计划建设草莓种植大棚4座，每座棚长62米，宽9米，高4.5米；建设蔬菜种植大棚2座，每座长120米宽68米，高3米，配套灌溉机井2眼。井深100米，直径40公分，配备5T压力罐2个、7.5千瓦水泵2台、水管等。</t>
  </si>
  <si>
    <t>项目实施后，可带动附近群众引导鼓励发展特色种植业，发展壮大村集体经济，惠及群众930人。</t>
  </si>
  <si>
    <t>项目实施后，可有效带动、吸纳贫困群众就近务工54人，每人年收益不低于4500元。同时，调整引导特色种植，拓宽增收渠道，惠及贫困群众192人。</t>
  </si>
  <si>
    <t>叶县2021年辛店镇桐树庄村村集体经济石磨面加工厂</t>
  </si>
  <si>
    <t>计划建设厂房二层，长32米，宽9米，高6.5米。配备40型号破碎机1套、1000型号石磨机8套、83型号平筛2架、绞龙1台、闭风器9套、减速机3套、大风机1台、配电柜1台、风网1套、立式打麦机1台、小风机1台、钢架1套、电线1套、打包机1台、组合筛打机1台、洗麦机1台、高压风机1台、清理风网1套、配电柜1台。</t>
  </si>
  <si>
    <t>项目实施后，不仅可增收村集体经济受益，同时，引导扶持村内群众通过种植结构调整，拓宽增收渠道，惠及群众550人。</t>
  </si>
  <si>
    <t>项目实施后，可引导扶持村内群众通过种植结构调整，拓宽增收渠道，可惠及村内贫困群众51人。</t>
  </si>
  <si>
    <t>7、任店镇项目</t>
  </si>
  <si>
    <t>叶县2021年任店镇柳营村大棚种植项目</t>
  </si>
  <si>
    <t>任店镇</t>
  </si>
  <si>
    <t>柳营村、大营</t>
  </si>
  <si>
    <t>2020年9月30日—2020年12月30日</t>
  </si>
  <si>
    <t>任店镇政府</t>
  </si>
  <si>
    <t>计划建设花卉种植日光大棚62座，灌溉设备一套（含无塔供水设备一套、主管、支管、灌溉喷头等），生产管理房90平方米。</t>
  </si>
  <si>
    <t>项目实施后，可有效带动本村及周边群众，通过调整种植结构，拓宽增收渠道惠及群众4444人。</t>
  </si>
  <si>
    <t>项目实施后，通过调整种植结构，拓宽增收渠道，惠及贫困群众36人</t>
  </si>
  <si>
    <t>叶县2021年任店镇村集体经济瓜蒌种植建设项目</t>
  </si>
  <si>
    <t>刘岭村</t>
  </si>
  <si>
    <t>计划建设用于建设瓜蒌深加工厂房一座，长90米，宽20米。划分加工车间、烘干车间。</t>
  </si>
  <si>
    <t>项目实施后，可有效带动本村及周边群众，通过调整种植结构，拓宽增收渠道惠及群众1036人。</t>
  </si>
  <si>
    <t>项目实施后，通过调整种植结构，拓宽增收渠道，惠及贫困群众20人</t>
  </si>
  <si>
    <t>叶县2020年任店镇久星科技园产业配套项目</t>
  </si>
  <si>
    <t>后营村</t>
  </si>
  <si>
    <t>2020年9月30日—2021年5月30日</t>
  </si>
  <si>
    <t>计划建设道路长145.5米、宽4.5米、厚18厘米；长266米、宽4米、厚18厘米；长825米、宽3米、厚18厘米。</t>
  </si>
  <si>
    <t>项目带动周边群众6050人调整种植结构，发展韭菜种植，同时可就近解决群众务工问题，预计项目建成后，产权归村集体经济所有，收益保证不低于财政投入资金8%。</t>
  </si>
  <si>
    <t>计划可带动76人贫困群众发展种植业，同时累计带动全镇36个行政村，795户贫困户进行种植结构调整，拓宽增收渠道。</t>
  </si>
  <si>
    <t>叶县2021年任店镇柳营村韭菜大棚种植项目</t>
  </si>
  <si>
    <t>柳营村</t>
  </si>
  <si>
    <t>计划建设韭菜大棚50座，每座长80米，宽8米，及其配套灌溉设施。</t>
  </si>
  <si>
    <t>该项目建成后，不仅发展壮大村集体经济。同时，可有效引导鼓励村内群众通过种植结构调整，拓宽增收渠道，惠及群众3514人。</t>
  </si>
  <si>
    <t>项目实施后，可带动全村11户建档立卡贫困户，户均年增收4000元。</t>
  </si>
  <si>
    <t>叶县2021年任店镇韭菜种植项目</t>
  </si>
  <si>
    <t>新营村、灰河营村、宋营村、郭营村、史营村、平李庄村共6个村</t>
  </si>
  <si>
    <t>计划建设塑料大棚88座及灌溉设备等。</t>
  </si>
  <si>
    <t>该项目建成后，不仅发展壮大村集体经济。同时，可有效引导鼓励村内群众通过种植结构调整，拓宽增收渠道，惠及群众7841人。</t>
  </si>
  <si>
    <t>项目实施后，可带动6个村44户建档立卡贫困户，户均年增收4000元。</t>
  </si>
  <si>
    <t>叶县2021年任店镇月庄村韭菜种植及深加工项目</t>
  </si>
  <si>
    <t>月庄村</t>
  </si>
  <si>
    <t>计划建设连栋温室4个，长80米，宽80米；塑料大棚10个，长60米，宽10米及深加工设备一套。</t>
  </si>
  <si>
    <t>该项目建成后，不仅发展壮大村集体经济。同时，可有效引导鼓励村内群众通过种植结构调整，拓宽增收渠道，惠及群众1079人。</t>
  </si>
  <si>
    <t>项目实施后，可带动全村4户建档立卡贫困户，户均年增收4000元。</t>
  </si>
  <si>
    <t>叶县2021年任店镇毛庄村饺子加工厂项目</t>
  </si>
  <si>
    <t>加工制造</t>
  </si>
  <si>
    <t>毛庄村</t>
  </si>
  <si>
    <t>计划购置饺子加工设备一套及其配套设施。</t>
  </si>
  <si>
    <t>项目实施后，可带动附近群众30人就近务工，带动村集体经济年增收9万元。惠及群众1710人。</t>
  </si>
  <si>
    <t>该项目实施后，可带动全村9户建档立卡贫困户，实现户均年增收2000元。</t>
  </si>
  <si>
    <t>8、龙泉乡项目</t>
  </si>
  <si>
    <t>叶县2020年龙泉乡大来庄、大湾张、白浩庄村村集体经济菜心种植及配套建设项目</t>
  </si>
  <si>
    <t>龙泉乡</t>
  </si>
  <si>
    <t>大来庄、大湾张村、白浩庄村</t>
  </si>
  <si>
    <t>2020年3月30日—2021年6月30日</t>
  </si>
  <si>
    <t>龙泉乡政府</t>
  </si>
  <si>
    <t>计划建设：1、管理房一排8间 ；冷库保护棚一栋；冷库房间2间；冷库制冷设备一套；原料农具存放仓库一间；成品分检储存仓库3排；院内空间硬化加每排房间前面路面硬化 共计1000平方米。2、包装车间1栋，预留航车构件，钢构车间27米宽50米长高9米，包含车间内水，电安装及室内外地面。3、冷库保护棚1000平方米；冷库一座（2间）及全套制冷设备 180平方米；原料农机具存放仓库300平方米；成品库分检贮存仓库300平方米；管理房150平方米；院内空间房前路面硬化800平方米。水肥一体化工程及其配套等。</t>
  </si>
  <si>
    <t>项目实施后，可有效带动本村及周边群众，通过调整种植结构，拓宽增收渠道惠及群众3480人。</t>
  </si>
  <si>
    <t>项目实施后可惠及贫困群众581人。</t>
  </si>
  <si>
    <t>叶县2020年龙泉乡全集村迷迭香深加工建设项目</t>
  </si>
  <si>
    <t>全集村</t>
  </si>
  <si>
    <t xml:space="preserve">计划建设建设厂房两座，总面积3240平方米，单座长45米、宽36米，共1620平方米；展厅及实验楼2295平方米（长51m、宽15m，三层），生产设备一套，围墙、水、电、消防等基础设施。    </t>
  </si>
  <si>
    <t>项目实施后，可有效带动本村及周边群众，通过调整种植结构，拓宽增收渠道惠及群众1877人。</t>
  </si>
  <si>
    <t>项目实施后可惠及贫困群众37人。</t>
  </si>
  <si>
    <t>叶县2020年龙泉乡草厂村食用菌大棚、菇房建设项目</t>
  </si>
  <si>
    <t>草厂村</t>
  </si>
  <si>
    <t>计划建设：1、新建无菌室一座：长14.5米，宽24.5米，高4.6米；灭菌室一座：长10米，宽18米，高4.6米；2、2间仿生态菇房及配套设施，库长30米，宽6.5米。长25米，宽6米食用菌大棚10间含设备、育菇架；长42米，宽13.2米菌棒加工车间1个；；仿生态菇房3间，含菇房配套设施、设备及智能管控防生态系统。</t>
  </si>
  <si>
    <t>项目实施后，可有效带动本村及周边群众，通过调整种植结构，拓宽增收渠道惠及群众1130人。</t>
  </si>
  <si>
    <t>项目实施后可惠及贫困群众71人。</t>
  </si>
  <si>
    <t>叶县2021年龙泉乡娄凡村香菇种植村集体经济项目</t>
  </si>
  <si>
    <t>产业发展</t>
  </si>
  <si>
    <t>娄凡村</t>
  </si>
  <si>
    <t>计划建设香菇大棚25个。每座长50米、宽6米、钢架结构。保鲜冷库100平方米；分拣车间长20米，宽20米，园区井管网配套及制棒机器等，建设生产车间长15米、宽15米。</t>
  </si>
  <si>
    <t>项目实施后，不仅可增收村集体经济受益，同时，引导扶持村内群众通过种植结构调整，拓宽增收渠道，惠及群众1420人。</t>
  </si>
  <si>
    <t>项目实施后，可引导扶持村内群众通过种植结构调整，拓宽增收渠道，可惠及村内贫困群众42人。</t>
  </si>
  <si>
    <t>叶县2021年龙泉乡大湾张村铁艺加工项目</t>
  </si>
  <si>
    <t>大湾张村</t>
  </si>
  <si>
    <t>计划建设标准化厂房5200平方米，购置冲床11台，下料机5台，单头弯管机2台，双头弯管机2台，电焊机30台，静电喷塑一套，包装线1套。</t>
  </si>
  <si>
    <t>项目实施后，在增加村集体经济收益同时，可通过吸纳群众就近务工，拓宽群众增收渠道，惠及群众1777人。</t>
  </si>
  <si>
    <t>项目实施后，可通过吸纳村内群众及贫困群众就近务工，拓宽增收渠道，惠及贫困群众523人。</t>
  </si>
  <si>
    <t>叶县2021年龙泉乡龙泉村薯业加工项目</t>
  </si>
  <si>
    <t>龙泉村</t>
  </si>
  <si>
    <t>计划建设标准化厂房3座，共3360平方米，冷冻库及保鲜库各一座，共386平方米，科技楼建设、装修、设备等；育苗大棚3300平方米；包装设备。及全自动红薯深加工设备。</t>
  </si>
  <si>
    <t>项目实施后，不仅可增收村集体经济受益，同时，引导扶持村内群众通过种植结构调整，拓宽增收渠道，惠及群众3052人。</t>
  </si>
  <si>
    <t>项目实施后，可引导扶持村内群众通过种植结构调整，拓宽增收渠道，可惠及村内贫困群众229人。</t>
  </si>
  <si>
    <t>叶县2021年龙泉村植物深加工项目</t>
  </si>
  <si>
    <t>计划建设植物深加工标准化厂房3000平方，购置花生筛选机，芝麻压油机，电炒锅机械2个，油质化验设备，包装机配套设备 ，净油机等。</t>
  </si>
  <si>
    <t>叶县2021年龙泉乡南大营村菜心种植项目</t>
  </si>
  <si>
    <t>南大营村</t>
  </si>
  <si>
    <t>2021年3月30日—2021年7月30日</t>
  </si>
  <si>
    <t>计划建设300平方米冷库一座，1500亩水肥一体化、大型耕作机械、1200平方米分拣车间。</t>
  </si>
  <si>
    <t>项目实施后，不仅可增收村集体经济受益，同时，引导扶持村内群众通过种植结构调整，拓宽增收渠道，惠及群众1594人。</t>
  </si>
  <si>
    <t>项目实施后，可引导扶持村内群众通过种植结构调整，拓宽增收渠道，可惠及村内贫困群众114人。</t>
  </si>
  <si>
    <t>叶县2021年龙泉乡全集村植物精华提取项目</t>
  </si>
  <si>
    <t>计划建设综合加工车间（主厂房）长22米、宽9.8米，两层约400平方米；无菌加工车间（30万级）80平方米 ；无菌灌装车间（10万级）30平方米；化验室（10万级）20平方米。加工设备、化验室设备、厂区建设、网络推广中心、10平方冷库一座、长30米、宽20米，600平方晒场一个。</t>
  </si>
  <si>
    <t>项目实施后，不仅可增收村集体经济受益，同时，引导扶持村内群众通过种植结构调整，拓宽增收渠道，惠及群众1877人。</t>
  </si>
  <si>
    <t>项目实施后，可引导扶持村内群众通过种植结构调整，拓宽增收渠道，可惠及村内贫困群众37人。</t>
  </si>
  <si>
    <t>叶县2021年龙泉乡草厂村铁艺家具加工项目</t>
  </si>
  <si>
    <t>计划建设厂房2600平方米，其中设置办公室400平方米、仓库600平方米及购置相关配套机械设备。</t>
  </si>
  <si>
    <t>项目实施后，在增加村集体经济收益同时，可通过吸纳群众就近务工，拓宽群众增收渠道，惠及群众1130人。</t>
  </si>
  <si>
    <t>项目实施后，可通过吸纳村内群众及贫困群众就近务工，拓宽增收渠道，惠及群众71人。</t>
  </si>
  <si>
    <t>叶县2021年龙泉乡全集村千亩蔬菜集约化生产项目</t>
  </si>
  <si>
    <t>计划新建智能化温室大棚3座，占地净面积13.5亩；新建春秋温室大棚3座，占地净面积19.8亩；新建保鲜冷库一座，建设面积320平方米，可储存蔬果500吨；购置肥水一体化控制系统及设备一套；购置温室大棚智能化控制系统及设备一套。</t>
  </si>
  <si>
    <t>叶县2021年龙泉乡郭吕庄村药材种植村集体经济项目</t>
  </si>
  <si>
    <t>郭吕庄村</t>
  </si>
  <si>
    <t>2021年3月30日—2021年8月30日</t>
  </si>
  <si>
    <t>计划建设烘烤车间3座。车间长11米，宽3.2米，高2.2米；购置铁必子、电烤箱等相关设备。</t>
  </si>
  <si>
    <t>项目实施后，不仅可增收村集体经济受益，同时，引导扶持村内群众通过种植结构调整，拓宽增收渠道，惠及群众1416人。</t>
  </si>
  <si>
    <t>项目实施后，可引导扶持村内群众通过种植结构调整，拓宽增收渠道，可惠及村内贫困群众47人。</t>
  </si>
  <si>
    <t>叶县2021年龙泉乡武庄村集体经济种植西蓝花，花生及配套设施建设项目</t>
  </si>
  <si>
    <t>武庄村</t>
  </si>
  <si>
    <t>2021年3月30日—2021年6月30日</t>
  </si>
  <si>
    <t>计划建设高标准种植西蓝花，花生200亩左右，建设配套冷库300-500平方米，烘干棚500平方米，晾晒场1000平方米。</t>
  </si>
  <si>
    <t>项目实施后，不仅可增收村集体经济受益，同时，引导扶持村内群众通过种植结构调整，拓宽增收渠道，惠及群众1709人。</t>
  </si>
  <si>
    <t>项目实施后，可引导扶持村内群众通过种植结构调整，拓宽增收渠道，可惠及村内贫困群众46人。</t>
  </si>
  <si>
    <t>9、常村镇项目</t>
  </si>
  <si>
    <t>叶县2019年常村柴巴村省派第一书记村集体经济乡村旅游产业发展配套设施建设项目</t>
  </si>
  <si>
    <t>常村镇</t>
  </si>
  <si>
    <t>柴巴村</t>
  </si>
  <si>
    <t>2019年11月30日—2020年12月10日</t>
  </si>
  <si>
    <t>常村镇政府</t>
  </si>
  <si>
    <t>以发展乡村旅游为基础，结合村集体经济发展需要，计划为该村建设游客服务中心及相关配套设施。</t>
  </si>
  <si>
    <t>该项目实施后，不仅可引导群众大力发展旅游资源，拓宽群众增收渠道，同时也可增加村集体收益，惠及群众724人。</t>
  </si>
  <si>
    <t>该项目实施后，可有效化解贫困群众在就业、产业发展方面的难题，拓宽贫困群众增收渠道，惠及贫困群众318人。</t>
  </si>
  <si>
    <t>叶县2021年常村镇大娄庄村集体经济艾草深加工车间建设项目</t>
  </si>
  <si>
    <t>大娄庄村</t>
  </si>
  <si>
    <t>计划建设厂房，采用钢结构长23.7米，宽12米，高7.2米；精品车间：长49米，宽12米，高7.2米；室内地坪面积约860平方米。艾叶储藏室采用钢结构，长34.7米，宽18.8米，高7.2米，室内地坪面积约652平方米。艾叶晾晒场硬化面积：1864平方米。</t>
  </si>
  <si>
    <t>项目实施后，在增加村集体经济收益同时，可通过吸纳群众就近务工，拓宽群众增收渠道，惠及群众1894人。</t>
  </si>
  <si>
    <t>项目实施后，可通过吸纳村内群众及贫困群众就近务工，拓宽增收渠道，惠及群众573人。</t>
  </si>
  <si>
    <t>叶县2021年常村镇下马庄村村集体经济艾草深加工车间建设项目</t>
  </si>
  <si>
    <t>下马庄村</t>
  </si>
  <si>
    <t>计划新建厂区排水工程：600米DN500混凝土管米，窨井12座；晾晒场地：长70米，宽80米，厚150厘米砂砾石垫层5600平方米；晾晒场地坪长70米，宽80米，厚18厘米混凝土面层，共计5600平方米；消防水池一座：长24米，宽10米，高2米，下挖土方400立方米；C20混凝土，壁厚15厘米，底厚25厘米；成品储藏室：砖混结构15米×11米（长×宽）产品储藏一处；无尘车间改造工程：50米×13米，环氧地坪650㎡，155元/㎡；50米长×4.5米高落地钢化玻璃隔断270平方米；轻质铝合金吊顶650平方米。</t>
  </si>
  <si>
    <t>项目实施后，在增加村集体经济收益同时，可通过吸纳群众就近务工，拓宽群众增收渠道，惠及群众1009人。</t>
  </si>
  <si>
    <t>项目实施后，可通过吸纳村内群众及贫困群众就近务工，拓宽增收渠道，惠及群众535人。</t>
  </si>
  <si>
    <t>叶县2021年常村镇刘东华村集体经济生猪养殖综合体配套建设项目</t>
  </si>
  <si>
    <t>刘东华村</t>
  </si>
  <si>
    <t>计划新建C25水泥混凝土入场道路长1650米，宽4.5米，厚度18厘米，共计7245平方米；铺设碎石辅料垫层厚度15厘米，共计5500平方米；新建机井一眼，井深400米，直径40厘米,钢筋混凝土焊接管。</t>
  </si>
  <si>
    <t>项目实施后，可带动附近群众引导鼓励发展畜牧养殖业，发展壮大村集体经济，惠及群众2044人。</t>
  </si>
  <si>
    <t>项目实施后，可有效带动、吸纳贫困群众就近务工。同时，调整引导畜牧养殖，拓宽增收渠道，惠及贫困群众809人。</t>
  </si>
  <si>
    <t>叶县2021年常村镇暖泉、金沟村集体经济养猪综合体配套设施</t>
  </si>
  <si>
    <t>暖泉村、金沟村</t>
  </si>
  <si>
    <t>计划新建长2公里宽4.5米厚0.18米水泥路，钢筋混凝土焊接管深400米水井1眼及配套设施。</t>
  </si>
  <si>
    <t>项目实施后，预估年出栏生猪10000头，每年增加村集体经济10万元。在发展壮大村集体经济同时，可有效引导鼓励村内群众通过畜牧养殖，拓宽增收渠道，惠及村内群众1270人。</t>
  </si>
  <si>
    <t>项目实施后，可通过吸纳贫困群众就近务工，拓宽增收渠道，惠及贫困群众156人。</t>
  </si>
  <si>
    <t>叶县2021年常村镇杨林庄村集体经济养猪综合体配套设施</t>
  </si>
  <si>
    <t>杨林庄村</t>
  </si>
  <si>
    <t>计划新建长2公里，宽4.5米，厚0.18米水泥路，新建钢筋混凝土焊接管深370米水井1眼及配套设施。</t>
  </si>
  <si>
    <t>项目实施后，预估年出栏生猪8000头，每年增加村集体经济10万元。在发展壮大村集体经济同时，可有效引导鼓励村内群众通过畜牧养殖，拓宽增收渠道，惠及村内群众1111人。</t>
  </si>
  <si>
    <t>项目实施后，可通过吸纳贫困群众就近务工，拓宽增收渠道，惠及贫困群众211人。</t>
  </si>
  <si>
    <t>叶县2021年常村镇李九思、和平岭村集体经济养猪综合体配套设施</t>
  </si>
  <si>
    <t>李九思村、和平岭村</t>
  </si>
  <si>
    <t>计划新建长2.5公里宽4米厚0.18米水泥路，新建钢筋混凝土焊接管深700米水井1眼及配套设施。</t>
  </si>
  <si>
    <t>项目实施后，预估年出栏生猪20000头，每年增加村集体经济10万元。在发展壮大村集体经济同时，可有效引导鼓励村内群众通过畜牧养殖，拓宽增收渠道，惠及村内群众1420人。</t>
  </si>
  <si>
    <t>项目实施后，可通过吸纳贫困群众就近务工，拓宽增收渠道，惠及贫困群众149人。</t>
  </si>
  <si>
    <t>叶县2021年常村镇艾小庄村村集体经济农副产品深加工配套设施项目</t>
  </si>
  <si>
    <t>艾小庄村</t>
  </si>
  <si>
    <t>计划购置花生剥壳机4台、花生米储存仓6个、风干机6台、花生筛选机1台、花生色选机1台、输送带10个、叉车2台、地磅2台、花生米自动打包机1台、花生炒货机3台、成品花生包装机（含流水线配套设施）1台、轧油机3台、石磨机6台、炒锅3台、成品油储存灌6个、食用油车间流水线1套。</t>
  </si>
  <si>
    <t>项目实施后，预估每年深加工花生、菜籽、芝麻8000吨，增加村集体经济32万，在发展壮大村集体经济同时，引导村内群众通过种植结构调整，拓宽增收渠道，惠及群众1145人。</t>
  </si>
  <si>
    <t>该项目实施后，可通过吸纳贫困群众就近务工，带动种植等形式，拓宽群众增收渠道，惠及贫困群众138人。</t>
  </si>
  <si>
    <t>叶县2021年常村镇栗林店村集体经济艾叶晾晒场项目</t>
  </si>
  <si>
    <t>栗林店村</t>
  </si>
  <si>
    <t>计划新建艾草钢构大棚1000平方米、艾草钢构发酵存放库房600平方米。</t>
  </si>
  <si>
    <t>项目实施后，不仅可增收村集体经济受益，同时，引导扶持村内群众通过种植结构调整，拓宽增收渠道，惠及群众1849人。</t>
  </si>
  <si>
    <t>项目实施后，可引导扶持村内群众通过种植结构调整，拓宽增收渠道，可惠及村内贫困群众247人。</t>
  </si>
  <si>
    <t>10、廉村镇项目</t>
  </si>
  <si>
    <t>叶县2021年廉村镇高柳村产业加工业项目</t>
  </si>
  <si>
    <t>廉村镇</t>
  </si>
  <si>
    <t>高柳村</t>
  </si>
  <si>
    <t>廉村镇政府</t>
  </si>
  <si>
    <t>计划新建眼镜厂房3000平方米，购置年产100万副眼镜设备一套。</t>
  </si>
  <si>
    <t>项目实施后，不仅可增加村集体经济受益，同时，吸纳村内群众就近务工，拓宽增收渠道，惠及群众1517人。</t>
  </si>
  <si>
    <t>项目实施后，可吸纳村内群众及贫困群众就近务工60人，每人每年收益不低于5000元。</t>
  </si>
  <si>
    <t xml:space="preserve">叶县2021年廉村镇赫杨村村集体经济日光温室种植项目   </t>
  </si>
  <si>
    <t>赫杨村</t>
  </si>
  <si>
    <t>计划流转土地130亩，新建日光温13座，棚长100米，宽13米，高5米。建设150平方米冷库1座。</t>
  </si>
  <si>
    <t>项目实施后，不仅可增收村集体经济受益，同时，引导扶持村内群众通过种植结构调整，拓宽增收渠道，惠及群众926人。</t>
  </si>
  <si>
    <t>项目实施后，可引导扶持村内群众通过种植结构调整，拓宽增收渠道，可惠及村内贫困群众35人。</t>
  </si>
  <si>
    <t>11、水寨乡项目</t>
  </si>
  <si>
    <t>叶县2020年水寨乡伍刘村红叶石楠种植项目</t>
  </si>
  <si>
    <t>水寨乡</t>
  </si>
  <si>
    <t>伍刘村</t>
  </si>
  <si>
    <t>2020年10月1日—2021年9月30日</t>
  </si>
  <si>
    <t>水寨乡政府</t>
  </si>
  <si>
    <t>项目占地10亩，计划建设大棚2座，长44米，宽64米，高5米；仓库一座，占地一亩；水电(动力电安装、水管预埋、水管安装、过滤器、自动控制器、大棚水管安装、喷淋安装）。</t>
  </si>
  <si>
    <t>项目可带动该村群众1043人发展种植产业，拓宽增收渠道。</t>
  </si>
  <si>
    <t>该项目可带动全村贫困群众237人，发展种植，拓宽增收渠道。</t>
  </si>
  <si>
    <t>叶县2021年水寨乡夸子营村大棚蔬菜项目</t>
  </si>
  <si>
    <t>夸子营村</t>
  </si>
  <si>
    <t>计划建设连栋温室蔬菜大棚9座，占地50亩。</t>
  </si>
  <si>
    <t>项目实施后，不仅可增收村集体经济受益，同时，引导扶持村内群众通过种植结构调整，拓宽增收渠道，惠及群众1548人。</t>
  </si>
  <si>
    <t>项目实施后，可引导扶持村内群众通过种植结构调整，拓宽增收渠道，可惠及村内贫困群众27人。</t>
  </si>
  <si>
    <t>叶县2021年水寨乡太康村集体经济家具厂</t>
  </si>
  <si>
    <t>太康村</t>
  </si>
  <si>
    <t>计划新建厂房6666平方，占地10亩。</t>
  </si>
  <si>
    <t>该项目实施后，在发展壮大村集体经济同时，可有效带动附近群众发展，改善村内生态环境，惠及群众1236人。</t>
  </si>
  <si>
    <t>项目实施后，可吸纳贫困群众就近务工，拓宽群众增收渠道，惠及贫困群众200人。</t>
  </si>
  <si>
    <t>叶县2021年水寨乡太康村村集体经济食油加工厂</t>
  </si>
  <si>
    <t>计划建设600平方米厂房一座（包括水电等配套设备）。</t>
  </si>
  <si>
    <t>项目实施后，在发展壮大村集体经济同时，引导村内群众通过种植结构调整，拓宽增收渠道，惠及群众1236人。</t>
  </si>
  <si>
    <t>该项目实施后，可通过吸纳贫困群众就近务工，带动种植等形式，拓宽群众增收渠道，惠及贫困群众200人。</t>
  </si>
  <si>
    <t>叶县2021年水寨乡老街村牛羊养殖产业扶贫项目</t>
  </si>
  <si>
    <t>老街村</t>
  </si>
  <si>
    <t>计划建设育肥养殖园区一座，占地12亩。计划扩建牛舍一座，长18米，宽8米，高4.5米；羊舍一座，长65米，宽8.8米，高3.5米。新建托羊舍3座，每座长65米，宽8.8米，高3.5米；园区内建设客户临时休息室5间100平方米；洽谈室、厨房、餐厅30平方米；新建检验及检疫中心30平方米，配备检验及建议设备一套；新建后勤保障中心50平方米，设立财务室20平方米，卫生间30平方米；硬化羊舍内通行路1000平方米；建设青储设施一座，配电设施一套；新建机井1眼，配套水泵、水罐、羊舍铺设饮水管网等配套设施。</t>
  </si>
  <si>
    <t>项目实施后，在发展壮大村集体经济同时，可有效带动村内群众通过畜牧养殖，拓宽增收渠道，惠及群众721人。</t>
  </si>
  <si>
    <t>项目实施后，可有效引导村内贫困群众，通过畜牧养殖，拓宽增收渠道，惠及贫困群众138人。</t>
  </si>
  <si>
    <t>叶县2021年水寨乡河北赵庄村村集体经济一次性纸杯生产项目</t>
  </si>
  <si>
    <t>河北赵庄村</t>
  </si>
  <si>
    <t>1、购置3台SW-09型纸杯成型机；消防设施一套。2、厂房改造1座，长43.2米，宽15米，檐口高4.8米；新建厕所1座，长6米，宽5.3米，屋顶完成面高3.25米；新打大口径井1眼及配套设施。</t>
  </si>
  <si>
    <t>该项目实施后，可有效增加本村集体收益5万元，惠及群众865人。</t>
  </si>
  <si>
    <t>该项目实施后，可有效增加本村集体收益5万元，惠及贫困群众43人。</t>
  </si>
  <si>
    <t>叶县2021年水寨乡蔡寺村村集体经济入股太康村俏福匠家居厂项目</t>
  </si>
  <si>
    <t>蔡寺村</t>
  </si>
  <si>
    <t>1、购买数控加工中心-2.8M(KN-2409E)全自动开料机及其配套设备1套，KE-368J型封边机1台。2、购买KE-496G高速履带封边机一台，</t>
  </si>
  <si>
    <t>该项目实施后，可有效增加本村集体收益5万元，惠及贫困群众867人。</t>
  </si>
  <si>
    <t>该项目实施后，可有效增加本村集体收益5万元，惠及贫困群众36人。</t>
  </si>
  <si>
    <t>叶县2021年水寨乡丁华村大拱棚蚯蚓养殖</t>
  </si>
  <si>
    <t>特色养殖</t>
  </si>
  <si>
    <t>丁华村</t>
  </si>
  <si>
    <t>计划建设蚯蚓养殖大棚5座，占地面积10亩。</t>
  </si>
  <si>
    <t>项目实施后，可增加村集体经济收入，惠及群众1384人。</t>
  </si>
  <si>
    <t>项目实施后，可引导群众通过养殖结构调整，拓宽增收渠道，惠及贫困群众35户，104人</t>
  </si>
  <si>
    <t>12、夏李乡项目</t>
  </si>
  <si>
    <t>叶县2020年夏李乡岳楼村村集体经济菌类特色大棚种植项目</t>
  </si>
  <si>
    <t>夏李乡</t>
  </si>
  <si>
    <t>岳楼村</t>
  </si>
  <si>
    <t>夏李乡政府</t>
  </si>
  <si>
    <t>计划建设瓜果特色大棚种植项目，使用钢结构建设大棚4座。每座长51米，宽16米，肩高2米，顶高5米。共计占地20亩。</t>
  </si>
  <si>
    <t>项目实施后，可有效带动该村及周边群众，通过调整种植结构发展产业种植，拓宽增收渠道，惠及群众2008人。</t>
  </si>
  <si>
    <t>该项目实施后，可有效带动本村及周边贫困群众通过调整种植结构，拓宽增收渠道，惠及贫困群众51人。</t>
  </si>
  <si>
    <t>叶县2020年夏李乡岳楼村村集体经济林果保鲜冷库建设项目</t>
  </si>
  <si>
    <t>新建林果保鲜库一座600㎡，包含分拣棚，变压器等配套设施</t>
  </si>
  <si>
    <t>叶县2021年夏李乡油坊头村稻谷泉乡村旅游配套设施项目项目</t>
  </si>
  <si>
    <t>油坊头稻谷泉自然村</t>
  </si>
  <si>
    <t>计划建设：1.民宿游客服务中心；2.村史馆；3.党建馆；4.多功能会议室；5.文化广场及舞台；6.公共厕所；7.4000平方停车场；8.新建柏油路2公里；</t>
  </si>
  <si>
    <t>充分利用本乡镇优势旅游资源，发展乡村休闲采摘旅游项目，预估项目建成后可增加集体收入10万，鼓励引导群众通过特色林果种植，拓宽增收渠道，惠及群众1296人。</t>
  </si>
  <si>
    <t>该项目实施后，可有效带动本村贫困群众进行旅游观光餐饮住宿等配套发展，惠及贫困群众458人。</t>
  </si>
  <si>
    <t>叶县2021年夏李乡曹王村烟叶连片生产及新型炕房配套设施项目</t>
  </si>
  <si>
    <t>曹王村</t>
  </si>
  <si>
    <t>该项目利用岗马、小官庄、下马、曹王等四个村种植烟叶3500亩。计划新建炕房50座，分拣棚及道路硬化。</t>
  </si>
  <si>
    <t>项目实施后，可有效解决本乡镇烟叶种植灌溉及烘炕不足问题，同时，引导村内群众通过种植结构调整，拓宽增收渠道，惠及群众2008人。</t>
  </si>
  <si>
    <t>该项目实施后，可有效带动全村7户15名贫困群众通过种植结构调整，拓宽增收渠道。</t>
  </si>
  <si>
    <t>叶县2021年夏李乡官庄村集体经济鸭蛋深加工项目</t>
  </si>
  <si>
    <t>官庄村</t>
  </si>
  <si>
    <t>计划建设：1.鸭蛋全自动连续拉伸膜包装机1台（型号DL2-670）；2.鸭蛋六排清洁干燥机1台（型号HGW-300）；3.鸭蛋分级机1台（型号MEXX300）；4.仓储房720平方米一座，长40米，宽18米，高5米，及其他配套设施。</t>
  </si>
  <si>
    <t>项目实施后，不仅可增加村集体经济收入，同时，引导鼓励周围群众通过蛋鸭养殖，拓宽增收渠道，惠及群众1373人。</t>
  </si>
  <si>
    <t>该项目实施后，可有效带动全村24户80名贫困群众通过蛋鸭养殖，拓宽增收渠道。</t>
  </si>
  <si>
    <t>13、田庄乡项目</t>
  </si>
  <si>
    <t>叶县2020年田庄乡武楼村优质小麦及花生育种繁育基地建设项目</t>
  </si>
  <si>
    <t>田庄乡</t>
  </si>
  <si>
    <t>武楼村</t>
  </si>
  <si>
    <t>田庄乡政府</t>
  </si>
  <si>
    <t>新建厂房777平方米、硬化地坪962平方米，变压器一台。机械购置：花生选果机、花生脱粒机、种子色选机、大型农用拖拉机、旋耕机、播种机、自走式花生摘果机、花生小麦烘干机等各一台。</t>
  </si>
  <si>
    <t>项目可带动该村群众2117人发展种植产业，拓宽增收渠道。</t>
  </si>
  <si>
    <t>该项目可带动全村贫困群众537人，发展种植，拓宽增收渠道。</t>
  </si>
  <si>
    <t>叶县2020年田庄乡现代农业产业园项目</t>
  </si>
  <si>
    <t>东李村、道庄村</t>
  </si>
  <si>
    <t>计划建设暖棚26个,占地32亩；办公用房，约70平方米；分拣车间，约320平方米；大拱棚20座，约35亩；温室6座，约11亩；流转土地3500亩，购置玉米青储机一台、1604拖拉机一台、旋耕机一台、秸秆还田机一台、深松机一台、免耕施肥播种机一台，大力发展青储玉米和良种小麦轮作种植。</t>
  </si>
  <si>
    <t>项目可带动该村群众2993发展种植产业，拓宽增收渠道。</t>
  </si>
  <si>
    <t>该项目可带动全乡贫困群众297人，发展种植，拓宽增收渠道。</t>
  </si>
  <si>
    <t>叶县2020年田庄乡康台村中草药种植建设项目</t>
  </si>
  <si>
    <t>康台村</t>
  </si>
  <si>
    <t>购置中草药烘干机一台；中草药收割机一台；运输车三轮车一台，箱式货车一台；喷灌设施一套；彩钢瓦厂房1000平方米；仓库及院内地坪1500平方米。</t>
  </si>
  <si>
    <t>项目可带动该村群众1230人，发展种植产业，拓宽增收渠道。</t>
  </si>
  <si>
    <t>该项目可带动全乡贫困群众48人，发展种植，拓宽增收渠道。</t>
  </si>
  <si>
    <t>叶县2021年田庄乡育肥羊项目</t>
  </si>
  <si>
    <t>岗马、柏树李、千兵营、武楼、三官庙、康台等村</t>
  </si>
  <si>
    <t>计划建设年存栏2.4万只育肥羊畜牧养殖园区。建设30栋羊圈，每栋长65米，宽10米。新建草料棚2000平方米，管理用房200平方米，沉淀池2个，每个1000立方米，凉粪场硬化及搭建彩钢瓦防雨棚1000平方米，园区主要干道硬化3000平方米，下水道管网场1000米，厂区内水电及其他配套设施，并购置饲草饲料粉碎机5台。</t>
  </si>
  <si>
    <t>项目实施后，可增加村集体经济收入，同时，引导村内群众通过学习畜牧养殖技术，拓宽增收渠道，惠及群众9827人。</t>
  </si>
  <si>
    <t>项目实施后，可通过就近务工，学习养殖技术，拓宽增收渠道，惠及贫困群众1817人。</t>
  </si>
  <si>
    <t>工程量需更改</t>
  </si>
  <si>
    <t>叶县2021年田庄乡张林庄村红薯深加工基地项目</t>
  </si>
  <si>
    <t>张林庄村</t>
  </si>
  <si>
    <t>计划在村内流转土地种植红薯200亩，新建储储藏地窖一座，长30米，宽6米，高2米；购置割瓤机、1604拖拉机、刨红薯机各一台。</t>
  </si>
  <si>
    <t>项目实施后，不仅可增收村集体经济受益，同时，引导扶持村内群众通过种植结构调整，拓宽增收渠道，惠及群众1096人。</t>
  </si>
  <si>
    <t>项目实施后，可引导扶持村内群众通过种植结构调整，拓宽增收渠道，可惠及村内贫困群众24人。</t>
  </si>
  <si>
    <t>叶县2021年田庄乡牛庄村千亩高油酸花生育种和优质小麦繁育基地项目</t>
  </si>
  <si>
    <t>牛庄村</t>
  </si>
  <si>
    <t>计划建设仓库一座916平方米,50.24米长*18.24米宽。购置花生联合收割机一台、704拖拉机一台、大型200型农用拖拉机一台、花生选果机一台、花生脱粒机一台、花生播种机一台、花生拾果机一台及地坪硬等。</t>
  </si>
  <si>
    <t>项目可带动该村群众913人发展种植产业，增加集体经济收入。</t>
  </si>
  <si>
    <t>可带动全乡贫困群众22人，发展种植，拓宽收入渠道</t>
  </si>
  <si>
    <t>叶县2021年田庄乡邵奉街村瘸子烩面农产品产业园建设项目</t>
  </si>
  <si>
    <t>邵奉街村</t>
  </si>
  <si>
    <t>计划建设生产车间3座，占地2400平方米（每座800平方米）；冷库1座，占地400平方米；辅助用房800平方米；购置辣椒油全自动生产线1套，全自动烩面片生产包装流水线1套，菜籽油生产灌装流水线1套，小磨油、芝麻酱生产灌装线1套，复合调味料、烩面料全自动生产线1套。</t>
  </si>
  <si>
    <t>该项目实施后，不仅可增加村集体经济收益。同时，可引导群众通过调整种植结构及吸纳贫困群众务工拓宽群众增收渠道，惠及群众1236人。</t>
  </si>
  <si>
    <t>该项目实施后，不仅可增加村集体经济收益。同时，可引导群众通过调整种植结构及吸纳贫困群众务工拓宽群众增收渠道，惠及贫困群众18人。</t>
  </si>
  <si>
    <t>叶县2020年叶县田庄乡东李村粮食烘干项目</t>
  </si>
  <si>
    <t>东李村</t>
  </si>
  <si>
    <t>新建罩棚2000平方米，晾晒场3000平方米，管护房300平方。购置300吨低温烘干塔一座。</t>
  </si>
  <si>
    <t>项目实施后，不仅可增收村集体经济受益，同时，引导扶持村内群众通过种植结构调整，拓宽增收渠道，惠及群众592人。</t>
  </si>
  <si>
    <t>项目实施后，可引导扶持村内群众通过种植结构调整，拓宽增收渠道，可惠及村内贫困群众11人。</t>
  </si>
  <si>
    <t>14、马庄乡项目</t>
  </si>
  <si>
    <t>叶县2020年马庄回族乡雷庄村活羊交易市场建设项目</t>
  </si>
  <si>
    <t>马庄回族乡</t>
  </si>
  <si>
    <t>雷庄村</t>
  </si>
  <si>
    <t>马庄乡政府</t>
  </si>
  <si>
    <t>计划建设活羊交易大厅，安装全国活羊价格电子屏幕，临时存放圈舍4000平方米及配套设施等。</t>
  </si>
  <si>
    <t>项目可带动该村群众1052人，发展养殖产业，拓宽增收渠道。</t>
  </si>
  <si>
    <t>该项目可带动全乡贫困群众40人，发展养殖，拓宽增收渠道。</t>
  </si>
  <si>
    <t>叶县2020年马庄回族乡李庄村食用菌大棚建设项目</t>
  </si>
  <si>
    <t>李庄村</t>
  </si>
  <si>
    <t>计划建设：1、建设11座食用菌种植大棚共计3382.5平方米；2、建设一座冷库共计100立方米；3、硬化晾晒场650平方米；4、彩钢房3座，钢丝网加立柱围墙，钢丝网大门；有机井工程，30T无塔供水及旱厕等其他相关配套设施。</t>
  </si>
  <si>
    <t>该项目可带动全乡贫困群众28人，发展种植，拓宽增收渠道。</t>
  </si>
  <si>
    <t>叶县2020年马庄乡习楼村村集体经济速冻食品加工项目</t>
  </si>
  <si>
    <t>习楼村</t>
  </si>
  <si>
    <t>一是计划建设钢结构车间1栋，建筑面积1960平方米。二是车间内部建设库房四座，成品库面积144平方米、原料库216平方米、速冻库50.76平方米、腌料库29.7平方米，配备中央空调制冷面积1200平方米。</t>
  </si>
  <si>
    <t>项目实施后，可带动附近群众引导鼓励发展畜牧养殖业，发展壮大村集体经济，惠及群众1953人。</t>
  </si>
  <si>
    <t>项目实施后，入股分红、务工或直接带贫,可吸纳劳动力600人，贫困劳动力60人。</t>
  </si>
  <si>
    <t>叶县2021年马庄乡千只育肥羊养殖园区项目</t>
  </si>
  <si>
    <t>该项目占地12亩，计划建设羊舍、草料堆放间、饲料加工车间等配套基础建设。硬化绿化养殖园区内通行道路，配套机井1眼，水泵、水罐、羊舍饮水管网、变压器及配套设施等。</t>
  </si>
  <si>
    <t>项目实施后，可带动附近群众引导鼓励发展畜牧养殖业，发展壮大村集体经济，惠及群众2573人。</t>
  </si>
  <si>
    <t>项目实施后，可通过入股分红、务工或直接带贫。可吸纳劳动力45人，其中贫困劳动力9人，可带贫46人。</t>
  </si>
  <si>
    <t>叶县2021年马庄乡伊丰食品示范园区年产熟牛肉900吨、年产速冻产品80万件项目</t>
  </si>
  <si>
    <t>食品加工</t>
  </si>
  <si>
    <t>2021年4月30日—2021年8月30日</t>
  </si>
  <si>
    <t>计划占地20亩，计划新建2000平方米速冻生产车间1个，2000平方米熟食生产车间1个，2000平方米配料库1座，产品展厅1000平方米，实验室500平方米，留样室1000平方米，餐厅500平方米，车棚100平方米。生产线、机器设备及水电等相关配套设施。</t>
  </si>
  <si>
    <t>叶县2021年马庄乡习楼村生猪养殖场</t>
  </si>
  <si>
    <t>占地18亩，计划建设猪舍2栋，每栋存栏500头，建设化粪池、沉淀池、饲料仓库、防疫室，硬化绿化养殖园区内通行道路，配套机井1眼，水泵、水罐、变压器及水电路等配套设施。</t>
  </si>
  <si>
    <t>项目实施后，入股分红、务工或直接带贫,可吸纳劳动力30人,贫困劳动力9人。</t>
  </si>
  <si>
    <t>叶县2021年马庄乡大陈庄村种羊养殖项目</t>
  </si>
  <si>
    <t>大陈庄村</t>
  </si>
  <si>
    <t>计划建设1、羊舍1500平方米及配套设施；2、建设各羊舍视频监管信息系统、羊舍饮水管网等。3、水井及配套；4、变压器一台及配套设施。</t>
  </si>
  <si>
    <t>该项目建成投产后，可以带动本村6户建档立卡户就地就业和带贫增收，预计增加村集体经济收入12万元，惠及群众673人。</t>
  </si>
  <si>
    <t>该项目建成投产后，通过安排就业和带贫救助，可以带动本村6户建档立卡户就地就业和带贫增收，带动全乡及周边300户群众发展养殖业。</t>
  </si>
  <si>
    <t>叶县2021年马庄乡种母羊繁育生产基地</t>
  </si>
  <si>
    <t>水郭村</t>
  </si>
  <si>
    <t>占地面积9亩，计划建造种羊繁育大棚3栋，每棚450平方米；建设凉粪场、草料堆放间、饲料加工车间，硬化绿化养殖园区内通行道路，配套机井1眼，水泵、水罐、羊舍饮水管网、变压器、防疫室及水电路等配套设施。</t>
  </si>
  <si>
    <t>项目实施后，可带动附近群众引导鼓励发展畜牧养殖业，发展壮大村集体经济，惠及群众1295人。</t>
  </si>
  <si>
    <t>项目实施后，可同过入股分红、务工或直接带贫,可吸纳劳动力31人，贫困劳动力12人。</t>
  </si>
  <si>
    <t>15、洪庄杨镇项目</t>
  </si>
  <si>
    <t>叶县2020年洪庄杨镇鞋帽加工园区建设项目</t>
  </si>
  <si>
    <t>洪庄杨镇</t>
  </si>
  <si>
    <t>洪东村、洪西村、河北高、小庄村</t>
  </si>
  <si>
    <t>洪庄杨镇政府</t>
  </si>
  <si>
    <t>计划建设1、2#厂房，地上4层，面积8318.38平方米；研发楼1栋，地上3层，建筑面积2941.22平方米；综合楼一座，地上4层，建筑面积4612.77平方米；消防水池水泵房，地上1层，地下一层，建筑面积218.87平方米;室外工程，混凝土道路铺设、人行道透水砖及道牙、机井一眼、围墙大门配套工程等。</t>
  </si>
  <si>
    <t>项目可带动该村群众2067人，发展种植产业，拓宽增收渠道。</t>
  </si>
  <si>
    <t>该项目可带动全镇贫困群众37人，发展种植，拓宽增收渠道。</t>
  </si>
  <si>
    <t>叶县2021年洪庄杨镇王庄村日光大棚项目二期</t>
  </si>
  <si>
    <t>王庄村</t>
  </si>
  <si>
    <t>计划新建长100米、宽10米的日光大棚10座，长80米、宽10米温室育苗棚1座，机井1座。</t>
  </si>
  <si>
    <t>项目实施后，预估每年收益20万元。在发展壮大村集体经济同时，可有效带动贫困群众通过种植结构调整，拓宽增收渠道，惠及群众1966人。</t>
  </si>
  <si>
    <t>项目实施后，可同过吸纳贫困群众就近务工10人、每人年均务工增加收益4000元，同时，可有效带动贫困群众通过种植结构调整，拓宽增收渠道，惠及贫困群众27人。</t>
  </si>
  <si>
    <t>叶县2021年洪庄杨镇唐马冷库项目</t>
  </si>
  <si>
    <t>唐马村</t>
  </si>
  <si>
    <t>计划新建长20米，宽6米，冷藏库房1座，并配备制冷设备一套。</t>
  </si>
  <si>
    <t>项目实施后，在发展壮大村集体经济同时，可有效带动村内群众通过种植结构调整，拓宽增收渠道，惠及群众866人。</t>
  </si>
  <si>
    <t>项目实施后，可同过吸纳贫困群众就近务工10人、每人年均务工增加收益4000元，同时，可有效带动贫困群众通过种植结构调整，拓宽增收渠道，惠及贫困群众23人。</t>
  </si>
  <si>
    <t>叶县2021年洪庄杨镇王湾村蛋鸡养殖项目二期</t>
  </si>
  <si>
    <t>王湾村</t>
  </si>
  <si>
    <t>计划新建2座鸡舍大棚，全自动鸡舍3栋，鸡粪烘干设备一套，发电机2台,长15米，宽5米冷库一座。</t>
  </si>
  <si>
    <t>项目实施后，预估日产鸡蛋3500斤，每斤3.8元，年纯收益70万元。在发展壮大村集体经济同时，可有效带动村内群众通过蛋鸡养殖，拓宽增收渠道，惠及群众1776人。</t>
  </si>
  <si>
    <t>项目实施后，可有效带动村内贫困群众通过蛋鸡养殖，拓宽增收渠道，惠及贫困群众32人。</t>
  </si>
  <si>
    <t>叶县2021年洪庄杨镇洪西村农贸市场建设项目</t>
  </si>
  <si>
    <t>洪西村</t>
  </si>
  <si>
    <t>计划新建长100米，宽35米，农贸市场1座，可容纳摊位80个。</t>
  </si>
  <si>
    <t>项目实施后，预估村集体经济每年收益6.4万元。同时，可通过吸纳务工，引导种植结构调整，拓宽村内群众增收渠道，惠及群众1933人。</t>
  </si>
  <si>
    <t>项目实施后，可吸纳贫困户就近务工5户、每户年均务工增加收益10000元。引导种植结构调整，拓宽增收渠道，惠及贫困群众15人。</t>
  </si>
  <si>
    <t>叶县2021年洪庄杨镇裴昌庙村粉条深加工项目</t>
  </si>
  <si>
    <t>裴昌庙村</t>
  </si>
  <si>
    <t>计划新建加工车间2个（每个占地600平方米，）及其配套设施（淀粉沉淀池3个，污水处理设施，冷冻室1座，淀粉过滤机，红薯清洗粉碎机，道路等）。</t>
  </si>
  <si>
    <t>该项目建成后，不仅发展壮大村集体经济。同时，可有效引导鼓励村内群众通过种植结构调整，拓宽增收渠道，惠及群众1883人。</t>
  </si>
  <si>
    <t>该项目实施后，可有效带动村内贫困群众30人，进行种植、加工，每人年收入不低于4000元。</t>
  </si>
  <si>
    <t>叶县2021年洪庄杨镇蒋湾村花生深加工项目</t>
  </si>
  <si>
    <t>蒋湾村</t>
  </si>
  <si>
    <t>本项目规划总占地面积约 8000平方米（约合12亩），建设1F钢结构生产车间2栋，建筑面积1175平方米；建设钢结构料仓1栋，建筑面积120平方米；购置生产加工设备。建设内容还包括厂区路面硬化及配套 道路、给排水、电气和绿化等工程等</t>
  </si>
  <si>
    <t>每年收益30万元。项目实施后带动户贫困户就近务工，带动村级集体经济收入，贫困群众对项目实施效果非常满意</t>
  </si>
  <si>
    <t>带动贫困户11户34人，户均增收1.5万元.</t>
  </si>
  <si>
    <t>16、龚店镇项目</t>
  </si>
  <si>
    <t>叶县2021年龚店镇汝坟店村同昌源砂浆项目</t>
  </si>
  <si>
    <t>扩建</t>
  </si>
  <si>
    <t>龚店镇</t>
  </si>
  <si>
    <t>汝坟店村</t>
  </si>
  <si>
    <t>龚店镇政府</t>
  </si>
  <si>
    <t>计划购置砂浆罐40台及安装配套设施。</t>
  </si>
  <si>
    <t>项目建成后，预估村集体经济年收益约50万元。同时可吸纳村内群众就近务工，拓宽增收渠道，惠及群众3165人。</t>
  </si>
  <si>
    <t>项目实施后，可有效吸纳贫困群众就近务工20人，每人年收益不低于5000元。</t>
  </si>
  <si>
    <t>叶县2021年龚店镇司赵村金尚免烧砖项目</t>
  </si>
  <si>
    <t>司赵村</t>
  </si>
  <si>
    <t>2021年4月30日—2021年7月30日</t>
  </si>
  <si>
    <t>计划购置制砖机、水泥罐、搅拌机械、铲车、上料机、皮带机、配料机、码垛机、电车各一台，标砖、绿化砖、铺路砖等模具5套，建设厂房100平方米、地坪2000平方米。</t>
  </si>
  <si>
    <t>项目建成后，预估村集体经济年收益约50万元。同时可吸纳村内群众就近务工，拓宽增收渠道，惠及群众2371人。</t>
  </si>
  <si>
    <t>叶县2021年龚店镇蒋庄村高效种植项目</t>
  </si>
  <si>
    <t>蒋庄村</t>
  </si>
  <si>
    <t>现已流转土地100亩，需扩大规模，再扩大200亩高效花生种植，计划建设50亩菌蔬大棚，旋耕耙1台，深耕犁1台，小型拖拉机两台，购置播种机两台，收割一体机1台。</t>
  </si>
  <si>
    <t>项目建成后，预估村集体经济年收益约20万。同时，引导鼓励村内群众通过种植结构调整，拓宽增收渠道，惠及群众1303人。</t>
  </si>
  <si>
    <t>叶县2021年龚店镇蒋庄村花生皮压块（节能环保、废旧秸秆利用）项目</t>
  </si>
  <si>
    <t>计划建设厂棚2275平方米，购置压块设备3台，铲车3台，运输车一辆。</t>
  </si>
  <si>
    <t>项目建成后，预估村集体经济年收益约50万元。同时可吸纳村内群众就近务工，拓宽增收渠道，惠及群众1303人</t>
  </si>
  <si>
    <t>叶县2021年龚店镇姜庄村龙虾养殖、休闲垂钓项目</t>
  </si>
  <si>
    <t>姜庄村</t>
  </si>
  <si>
    <t>计划建设变压器1台，新建道路长800米，宽3米，厚18厘米。打井1眼井深100米及其配套管网设施。</t>
  </si>
  <si>
    <t>项目建成后，预估村集体经济年收益约30万元。同时可吸纳村内群众就近务工，拓宽增收渠道，惠及群众1213人。</t>
  </si>
  <si>
    <t>17、九龙街道项目</t>
  </si>
  <si>
    <t>叶县2020年九龙街道孟南村石磨面粉厂建设项目</t>
  </si>
  <si>
    <t>九龙街道</t>
  </si>
  <si>
    <t>孟南村</t>
  </si>
  <si>
    <t>2020年3月1日—2021年6月30日</t>
  </si>
  <si>
    <t>九龙街道办事处</t>
  </si>
  <si>
    <t>计划建设面粉厂加工厂房一座，建设面积1000平方米（采用钢结构进行建设）。钢板粮仓1000吨一座。</t>
  </si>
  <si>
    <t>项目实施后，不仅增加村集体经济收益，同时可引导带动该村群众，调整种植结构，拓宽增收渠道，惠及群众2800人。</t>
  </si>
  <si>
    <t>该项目实施后，可带动全村贫困群众，通过调整种植结构，增加土地收益，惠及贫困群众47人。</t>
  </si>
  <si>
    <t>叶县2021年九龙街道邱寨村友邦家具厂</t>
  </si>
  <si>
    <t>邱寨村</t>
  </si>
  <si>
    <t>计划建设厂房6600平方米，家具超市5040平方米。</t>
  </si>
  <si>
    <t>该项目实施后，预计产值每年产出沙发18200套，收益300元／套。在发展壮大村集体经济同时，可有效带动附近群众发展，惠及群众1395人。</t>
  </si>
  <si>
    <t>项目实施后，可吸纳贫困群众就近务工，拓宽群众增收渠道，惠及贫困群众28人。</t>
  </si>
  <si>
    <t>叶县2021年九龙街道典庄村经济股份合作社田园综合项目</t>
  </si>
  <si>
    <t>典庄村</t>
  </si>
  <si>
    <t>以典韦文化为中心,建设典韦文化园,吸引旅游观光,改建农舍为农家乐,使旅游餐饮服务一体化;计划新建温室大棚20座,座均占地一亩,立体种植草莓水果疏菜;种植优质小杂果300亩,集赏花观光采摘为一体,新修道路长500米，宽4.5米，厚0.18米的水泥路5条及其配套设施。</t>
  </si>
  <si>
    <t>该项目实施后，不仅可增加村集体经济收益，同时，可引导带动贫困户发展草莓种植产业，带动村级集体经济收入，改善村内生态环境惠及群众1830人。</t>
  </si>
  <si>
    <t>该项目实施后，可吸纳务工贫困群众43人、每户年均务工增加收益1万元、贫困户土地流转面积50亩、每亩年均流转收益800元、村集体分红收益20%、每户年均分红收益20%。</t>
  </si>
  <si>
    <t>叶县2021年九龙街道大南村、大北村、孟北村、秦赵村联村共建韭菜增收项目</t>
  </si>
  <si>
    <t xml:space="preserve">
大南村、大北村、孟北村、秦赵村联村共建</t>
  </si>
  <si>
    <t>计划建设韭菜育苗大小弓棚490个。其中，一是大弓棚30个，长60米，宽10米；二是大弓棚60个，长50米，宽10米；三是小弓棚400个，长100米，宽1.7米。建设厂房长50米，宽12.5米，高4.5米，划分韭菜加工车间及保鲜车间。</t>
  </si>
  <si>
    <t>该项目实施后，不仅可增加村集体经济收益，同时引导村内群众通过种植结构调整，拓宽增收渠道，惠及群众6290人。</t>
  </si>
  <si>
    <t>项目实施后，可吸纳务工贫困35户人56人、每户年均务工增加收益3000元、贫困户土地流转面积35亩、每亩年均流转收益800元。</t>
  </si>
  <si>
    <t>叶县2021年九龙街道堤郑村村集体经济高效温室大棚种植项目</t>
  </si>
  <si>
    <t>堤郑村</t>
  </si>
  <si>
    <t>2021年5月30日—2021年10月30日</t>
  </si>
  <si>
    <t>计划建设高效温室大棚4座，单座跨度10米、长度80米、肩高2米、 脊高4米，总占地面积3200平方米。配套相关自动卷膜设备及灌溉设备，加温设备，电机水泵、大棚管理房。</t>
  </si>
  <si>
    <t>该项目实施后，可有效增加本村集体收益5万元，项目资产归村集体经济所有。同时，通过调整种植结构，惠及脱贫群众655人。</t>
  </si>
  <si>
    <t>该项目实施后，可有效增加本村集体收益5万元，惠及脱贫群众27人。</t>
  </si>
  <si>
    <t>叶县2021年九龙街道杨庄村植物油加工项目</t>
  </si>
  <si>
    <t>杨庄村</t>
  </si>
  <si>
    <t>计划建设厂房面积650平方米及设备配套。</t>
  </si>
  <si>
    <t>项目实施后，预估每年纯利润可实现40万元，在发展壮大村集体经济同时，拓宽群众增收渠道，惠及群众1796人。</t>
  </si>
  <si>
    <t>项目实施后，可吸纳务工贫困群众15人，每人增收6000元，惠及贫困群众49人。</t>
  </si>
  <si>
    <t>18、盐都街道项目</t>
  </si>
  <si>
    <t>叶县2021年盐都街道焦庄村集体股份合作社</t>
  </si>
  <si>
    <t>盐都街道</t>
  </si>
  <si>
    <t>焦庄社区</t>
  </si>
  <si>
    <t>盐都街道办事处</t>
  </si>
  <si>
    <t>项目总占地面积6800平方米（约合10亩），其中厂房3100平方米，办公600平方米，含瘸子烩面辣椒油车间，瘸子烩面油品车间及瘸子烩面面类加工车间。门卫室、辅助用房、停车场、农产品超市等3600平方米；道路500米，及硬化3000平方米。</t>
  </si>
  <si>
    <t>该项目通过村集体土地入股与县域龙头企业合作，建设辣椒食品加工厂，预估年产值1500万元/年，收益净利润不低于100万/年，高效经济作物及林、果采摘10万/年。发展壮大村集体经济受益同时，引导鼓励村内群众通过种植结构调整，入场务工，拓宽增收渠道，惠及群众2582人。</t>
  </si>
  <si>
    <t>项目实施后可吸纳贫困群众就近务工28人，鼓励贫困群众通过务工、种植结构调整拓宽增收渠道。</t>
  </si>
  <si>
    <t>叶县2021年盐都街道余庄村村集体经济股份合作社</t>
  </si>
  <si>
    <t>余庄村</t>
  </si>
  <si>
    <t>该项目占地60亩循环农业，建成年出栏10000万头，生猪养殖、调运、配送、良种猪推广、成品猪活体储备及其配套设施。</t>
  </si>
  <si>
    <t>该项目通过畜牧养殖、种植有机结合，提升商品产业附加值，预估该项目收益200万元/年，在发展壮大村集体经济同时，鼓励引导村内群众进行养殖及种植学习，拓宽群众增收渠道，惠及群众1545人。</t>
  </si>
  <si>
    <t>项目实施后可吸纳贫困群众就近务工38人，鼓励贫困群众通过务工、种植结构调整拓宽增收渠道。</t>
  </si>
  <si>
    <t>叶县2021年盐都街道孙湾村村集体经济肉牛养殖项目</t>
  </si>
  <si>
    <t>孙湾村</t>
  </si>
  <si>
    <t>孙湾村肉牛养殖项目1.计划建设围墙(长130米，宽4米，2处)1040平方米。2.计划建设彩钢瓦棚圈舍（长110米，宽13米，2处）2860平方米。3.计划硬化水泥道路（长120米，宽4米，厚18厘米水泥道路4条）1920平方米。4.计划打井、安装无塔供水设备一套。5.计划购买饲料粉碎机械设备一套。6.计划建设生产用房200平方米。</t>
  </si>
  <si>
    <t>项目实施后，不仅可增收村集体经济受益，同时，在发展壮大村集体经济同时，鼓励引导村内群众进行养殖及种植学习，拓宽群众增收渠道，惠及群众849人。</t>
  </si>
  <si>
    <t>项目实施后可吸纳贫困群众就近务工，鼓励贫困群众通过务工拓宽增收渠道，惠及贫困群众8人。</t>
  </si>
  <si>
    <t>叶县2021年盐都街道李村集体经济项目</t>
  </si>
  <si>
    <t>李村</t>
  </si>
  <si>
    <t>李村亲子乐园加餐厅扩建项目1.计划建设围墙800米。2.计划土地平整7000平方米（280*25米）。3.计划硬化沥青道路800平方米（4*200米）。4.计划草坪5000平方米（200*25米）。5.园区配套基础设施一套。6.计划建设园区大门。新建餐厅45平方米（长7米，高6.5米）以及餐厅装饰装修等。</t>
  </si>
  <si>
    <t>充分利用本村资源优势，采取“村集体+贫困群众+入股”的合作方式，发展乡村休闲旅游项目，鼓励引导群众通过旅游特色产业发展，拓宽增收渠道，惠及群众1742人，预期增加村集体经济年收益5万元。</t>
  </si>
  <si>
    <t>项目实施后可吸纳贫困群众就近务工7人，鼓励引导村内群众进行种植结构调整，拓宽群众增收渠道。</t>
  </si>
  <si>
    <t>叶县2021年盐都街道孙湾、问村集体旅游综合体项目</t>
  </si>
  <si>
    <t>孙湾村、问村</t>
  </si>
  <si>
    <t>项目地位于沙河湾，计划建设花海观光园项目10亩，星级农家乐木屋项目12座占地600平方米，休闲游娱乐设施项目占地3000平方米。观光采摘园20亩，门卫室、辅助用房，建筑面积150平方米；道路及硬化1000平方米，观光休闲垂钓渔场、沙滩游泳、跑马场、散养土鸡、本地山羊。新建门卫室、辅助用房、停车场、农产品超市、餐饮服务、轻钢花园式阳光房、休闲游乐设施项目、道路等配套设施。</t>
  </si>
  <si>
    <t>该项目充分利用其沙河湾位置资源优势，打造集休闲、娱乐、体验于一体现代农业旅游综合体，预估该项目旅游收益10万/年；高效经济作物收益8万/年；林、果采摘10万/年。在发展壮大村集体经济同时，鼓励引导村内群众进行种植结构调整，拓宽群众增收渠道，惠及群众3277人。</t>
  </si>
  <si>
    <t>项目实施后可吸纳贫困群众就近务工11人，鼓励引导村内群众进行种植结构调整，拓宽群众增收渠道。</t>
  </si>
  <si>
    <t>计划建设钢管骨架果蔬大棚30座，占地30亩及其配套设施。</t>
  </si>
  <si>
    <t>项目实施后，不仅可增收村集体经济受益，同时，引导扶持村内群众通过种植结构调整，拓宽增收渠道，惠及群众1545人。</t>
  </si>
  <si>
    <t>项目实施后，可引导扶持村内群众通过种植结构调整，拓宽增收渠道，可惠及村内贫困群众8人。</t>
  </si>
  <si>
    <t>19、昆阳街道项目</t>
  </si>
  <si>
    <t>叶县2020年昆阳街道潘寨村豆腐深加工建设项目</t>
  </si>
  <si>
    <t>昆阳街道办事处</t>
  </si>
  <si>
    <t>潘寨村</t>
  </si>
  <si>
    <t>2020年10月30日—2021年9月30日</t>
  </si>
  <si>
    <t>该项目占地面积4590平方米（约6.9亩），总建筑面积1550平方米。计划新建钢结构厂房1栋，建筑面积1500平方米；新建辅助用房，建筑面积50平方米。道路硬化900平方米。包含土建工程，电气、排水、通风工程及生产配套设施工程。</t>
  </si>
  <si>
    <t>项目可带动该村群众980人，发展豆类种植产业，拓宽增收渠道。</t>
  </si>
  <si>
    <t>该项目可带动全村贫困群众36人，发展豆类种植，拓宽增收渠道。</t>
  </si>
  <si>
    <t>叶县2021年昆阳街道三里湾村家具展厅项目</t>
  </si>
  <si>
    <t>三里湾村</t>
  </si>
  <si>
    <t>计划新建家具加工厂房一座，长70米宽69米，建筑面积14490平方，及配套设施等;新建家具展厅一座，长78米宽32米（2496平方米）配套设施等。</t>
  </si>
  <si>
    <t>项目实施后，在增加村集体经济受益同时，可吸纳带动贫困群众就近务工26人，惠及群众1820人。</t>
  </si>
  <si>
    <t>项目实施后，可吸纳贫困群众就近务工10人，每人年收益不低于5000元，惠及贫困群众39人。</t>
  </si>
  <si>
    <t>叶县2021年昆阳街道三里湾村葡萄、草莓种植项目</t>
  </si>
  <si>
    <t>计划新建葡萄、草莓种植大棚20座，及配套设施等。大棚长100米，宽12米，长度100米、肩高2米、 脊高4米。</t>
  </si>
  <si>
    <t>项目实施后，不仅可增收村集体经济受益，同时，引导扶持村内群众通过种植结构调整，拓宽增收渠道，惠及群众1820人。</t>
  </si>
  <si>
    <t>项目实施后，可引导扶持村内群众通过种植结构调整，拓宽增收渠道，可惠及村内贫困群众39人。</t>
  </si>
  <si>
    <t>叶县2021年昆阳街道大王庄村草莓种植项目</t>
  </si>
  <si>
    <t>大王庄村</t>
  </si>
  <si>
    <t>计划新建草莓种植大棚15座，每座大棚约占地1亩，大棚长30米，宽12米，肩高1.5米、 脊高2.5米。</t>
  </si>
  <si>
    <t>项目实施后，不仅可增收村集体经济受益，同时，引导扶持村内群众通过种植结构调整，拓宽增收渠道，惠及群众1018人。</t>
  </si>
  <si>
    <t>项目实施后，可引导扶持村内群众通过种植结构调整，拓宽增收渠道，可惠及村内贫困群众25人。</t>
  </si>
  <si>
    <t>叶县2021年昆阳街道三里湾村、大王庄村、聂楼村特色水果种植大棚项目</t>
  </si>
  <si>
    <t>三里湾村、大王庄村、聂楼村</t>
  </si>
  <si>
    <t>计划新建特色水果大棚29座及1配套设施。每座大棚长100米、宽8米、肩高2米、脊高4米。</t>
  </si>
  <si>
    <t>项目实施后，不仅确保村集体经济年收益不低于财政投资8%，项目产权归村集体所有。同时，引导鼓励群众通过发展特色水果种植，拓宽增收渠道，惠及群众5943人。</t>
  </si>
  <si>
    <t>项目实施后，可引导扶持村内群众通过种植结构调整，拓宽增收渠道，可惠及村内贫困群众82人。</t>
  </si>
  <si>
    <t>叶县2021年昆阳街道圪垱店村、陈庄花卉及草莓大棚种植项目</t>
  </si>
  <si>
    <t>圪垱店村、陈庄村</t>
  </si>
  <si>
    <t>计划新建花卉及草莓种植大棚10座及配套设施等。每座大棚长95米。宽12米、肩高2米、 脊高4米。</t>
  </si>
  <si>
    <t>每年每亩产出应季蔬菜1000斤，按市场价每斤3元。项目实施后带动7贫困户发展蔬菜种植产业，带动村级集体经济收入，改善村内生态环境。</t>
  </si>
  <si>
    <t>吸纳贫困人口30人务工。解决贫困户人口就业难的问题，并帮助贫困户增加收入。</t>
  </si>
  <si>
    <t>叶县2021年昆阳街道陈庄村蔬菜种植项目</t>
  </si>
  <si>
    <t>陈庄村</t>
  </si>
  <si>
    <t>计划新建蔬菜种植大棚10座，每座大棚约占地1亩，大棚长30米，宽12米，肩高1.5米、 脊高2.5米。</t>
  </si>
  <si>
    <t>项目实施后，不仅可增收村集体经济受益，同时，引导扶持村内群众通过种植结构调整，拓宽增收渠道，惠及群众1660人。</t>
  </si>
  <si>
    <t>项目实施后，可引导扶持村内群众通过种植结构调整，拓宽增收渠道，可惠及村内贫困群众36人。</t>
  </si>
  <si>
    <t>叶县2021年昆阳街道堰口村新建仓储项目</t>
  </si>
  <si>
    <t>仓储物流</t>
  </si>
  <si>
    <t>堰口村</t>
  </si>
  <si>
    <t>计划新建仓储房一座，长40米、宽40米（1600平方米），脊高15米、肩高13米。</t>
  </si>
  <si>
    <t>项目实施后，在增加村集体经济受益同时，可吸纳带动贫困群众就近务工，或发展物流产业，拓宽增收渠道，惠及群众1450人。</t>
  </si>
  <si>
    <t>项目实施后，可吸纳贫困群众就近务工10人，每人年收益不低于5000元，惠及贫困群众30人。</t>
  </si>
  <si>
    <t>叶县2021年昆阳街道聂楼村草莓种植项目</t>
  </si>
  <si>
    <t>聂楼村</t>
  </si>
  <si>
    <t>计划新建草莓种植大棚4座，大棚长度116米，宽8米、肩高2米，脊高4米，及配套设施等。</t>
  </si>
  <si>
    <t>项目实施后，不仅可增收村集体经济受益，同时，引导扶持村内群众通过种植结构调整，拓宽增收渠道，惠及群众1006人。</t>
  </si>
  <si>
    <t>项目实施后，可引导扶持村内群众通过种植结构调整，拓宽增收渠道，可惠及村内贫困群众18人。</t>
  </si>
  <si>
    <t>20、邓李乡项目</t>
  </si>
  <si>
    <t>叶县2021年邓李乡大魏庄村再生资源再利用项目</t>
  </si>
  <si>
    <t>邓李乡</t>
  </si>
  <si>
    <t>大魏庄村</t>
  </si>
  <si>
    <t>邓李乡政府</t>
  </si>
  <si>
    <t>计划新建长80米，宽32米，高9米储料库2座。</t>
  </si>
  <si>
    <t>该项目实施后，可在发展壮大村集体经济同时，吸纳村内群众就近务工，惠及群众1970人。</t>
  </si>
  <si>
    <t>项目实施后，可吸纳贫困群众就近务工，拓宽增收渠道，惠及贫困群众26人。</t>
  </si>
  <si>
    <t>叶县2021年邓李乡北碾张村饲草加工扩建项目</t>
  </si>
  <si>
    <t>北碾张村</t>
  </si>
  <si>
    <t>计划新建生产加工房2座，规格分别为长40米，宽30米及长48米，宽22米。场地硬化800平方米，配备消防设施一套，购置瑞锋6000A花生剥壳机1套，恒泽GS968联合花生收获机1台，华盛1500花生秧揉丝机1台，恩科2020型自动上料机1台，山东框盛HY120-80型花生秧液压打包机1台，山东鲁工930型抓车2台，雷沃150拖拉机2台，沃得9YGQ1300C秸秆捡拾机1套等。</t>
  </si>
  <si>
    <t>项目实施后，可在发展壮大村集体经济同时，引导扶持村内群众通过种植结构调整，吸纳贫困群众务工，拓宽增收渠道，惠及群众1020人。</t>
  </si>
  <si>
    <t>项目实施后，可引导扶持村内群众通过种植结构调整，吸纳贫困群众务工，拓宽增收渠道，可惠及村内贫困群众57人。</t>
  </si>
  <si>
    <t>叶县2021年邓李乡庙王村温棚肉鸭养殖项目</t>
  </si>
  <si>
    <t>庙王村</t>
  </si>
  <si>
    <t>计划新建长120米，宽13米，肩高1.8米，顶高2.8米温棚10座及配套等。</t>
  </si>
  <si>
    <t>项目实施后，可带动附近群众引导鼓励发展畜牧养殖业，发展壮大村集体经济，惠及群众1056人。</t>
  </si>
  <si>
    <t>项目实施后，可有效带动、吸纳贫困群众就近务工。同时，引导扶持群众进行养殖，拓宽增收渠道，惠及贫困群众29人。</t>
  </si>
  <si>
    <t>叶县2021年邓李乡魏王村花生深加工项目</t>
  </si>
  <si>
    <t>魏王村</t>
  </si>
  <si>
    <t>计划新建生产厂房2000平方，长80米、宽25米、高6米；100立方冷库一座；宽10米，伸缩大门大门一座；花生剥米机五台；花生米大型精选机一套；花生米分级筛选机一台；6米自动泡发线四条；600升天然气高压锅十台；9米风干线一条；18米自动巴士杀菌线一条；提升机一台；DY-1100型双封滚动真空包装机三台；12米运输线一条；气浮过滤一体机+一体化生物反应器一台；FTSG1-0.7-YQ蒸汽发生器一台；化验室设备一套。</t>
  </si>
  <si>
    <t>项目实施后，可在发展壮大村集体经济同时，引导扶持村内群众通过种植结构调整，吸纳贫困群众务工，拓宽增收渠道，惠及群众1168人。</t>
  </si>
  <si>
    <t>项目实施后，可引导扶持村内群众通过种植结构调整，吸纳贫困群众务工，拓宽增收渠道，可惠及村内贫困群众26人。</t>
  </si>
  <si>
    <t>21、仙台镇项目</t>
  </si>
  <si>
    <t>叶县2020年仙台镇崔王村肉牛养殖园区建设项目</t>
  </si>
  <si>
    <t>仙台镇</t>
  </si>
  <si>
    <t>崔王村</t>
  </si>
  <si>
    <t>2021年3月30日—2021年5月30日</t>
  </si>
  <si>
    <t>仙台镇政府</t>
  </si>
  <si>
    <t>计划建设员工宿舍面积270平方米，化粪池180平方米，饲料库650平方米；饲槽长210米，宽60厘米，牛床面积：2880平方米，饲料安化池300平方米，拌料机、、抓草机、饲料粉碎机、饲料青贮机以及牛舍建筑面积2700平方米，设施用房建筑面积：28平方米，配套机井1眼，变压器配套，地面硬化3400平方米。</t>
  </si>
  <si>
    <t>项目实施后，可带动附近群众引导鼓励发展畜牧养殖业，发展壮大村集体经济，惠及群众1690人。</t>
  </si>
  <si>
    <t>项目实施后，可有效带动、吸纳贫困群众就近务工。同时，引导扶持牛羊养殖，拓宽增收渠道，惠及贫困群众65人。</t>
  </si>
  <si>
    <t>项目库结转</t>
  </si>
  <si>
    <t>叶县2020年仙台镇坡魏村股份经济合作社养驴基地建设项目</t>
  </si>
  <si>
    <t>坡魏村</t>
  </si>
  <si>
    <t xml:space="preserve">计划新建养殖场地房屋（约200平方米）；新建驴棚（钢架结构500平方米）；草料棚（约200平方）并购置设备及其配套设施。
</t>
  </si>
  <si>
    <t>项目实施后，可带动附近群众引导鼓励发展畜牧养殖业，发展壮大村集体经济，惠及群众1143人。</t>
  </si>
  <si>
    <t>项目实施后，可有效带动、吸纳贫困群众就近务工。同时，引导扶持牛羊养殖，拓宽增收渠道，惠及贫困群众37人。</t>
  </si>
  <si>
    <t>叶县2021年仙台镇大贾庄村生姜基地产业发展项目</t>
  </si>
  <si>
    <t>大贾庄村</t>
  </si>
  <si>
    <t>计划建设地窖200平方米、催芽室200平方米、附属用房64平方米、仓库380平方米、硬化地面760平方米、围栏600米、恒温保鲜库1000平方米。购置锅炉1台、温控器1台、测温器1台、地热管20米。</t>
  </si>
  <si>
    <t>该项目通过前期考察、学习、实验已探索出适宜本地种植经验，在发展壮大村集体经济同时，鼓励引导村内群众进行种植结构调整，拓宽群众增收渠道，惠及群众1456人。</t>
  </si>
  <si>
    <t>该项目实施后，可吸纳带动贫困户就业22人，鼓励引导村内贫困群众进行种植结构调整，拓宽群众增收渠道，惠及贫困群众39人。</t>
  </si>
  <si>
    <t>叶县2021年仙台镇南庞庄村集体生姜基地项目</t>
  </si>
  <si>
    <t>南庞庄村</t>
  </si>
  <si>
    <t>计划建设地窖150平方米、催芽室150平方米、附属用房64平方米、仓库200平方米、硬化地面150平方米、恒温保鲜库300平方米，购置锅炉1台、温控器1台、测温器1台、地热管20米，拖拉机1台、深耕犁1台、旋耕机1台。</t>
  </si>
  <si>
    <t>该项目通过前期考察、学习、实验已探索出适宜本地种植经验，在发展壮大村集体经济同时，鼓励引导村内群众进行种植结构调整，拓宽群众增收渠道，惠及群众640人。</t>
  </si>
  <si>
    <t>该项目实施后，吸纳安排贫困人员30人就业，鼓励引导村内贫困群众进行种植结构调整，拓宽群众增收渠道，惠及贫困群众343人。</t>
  </si>
  <si>
    <t>叶县2021年仙台镇王老君村香菇产业项目</t>
  </si>
  <si>
    <t>王老君</t>
  </si>
  <si>
    <t>2021年5月30日-2021年10月30日</t>
  </si>
  <si>
    <t>计划新建：1、建设大棚：砖、钢管、胶单,180平方；2、围栏：围网、水泥桩结构,7800平方；3、大棚内设施：砖.钢管,3600平方。</t>
  </si>
  <si>
    <t>该项目通过发展香菇生产、标准化生产，有利于示范推广农业新品种、新技术，大力拓宽农民增收的渠道，，吸纳更多贫困户就近就业，减少务工成本，惠及群众1485人。</t>
  </si>
  <si>
    <t>该项目实施后，大力拓宽农民增收的渠道，吸纳更多贫困户就近就业，同时增加集体经济收入。</t>
  </si>
  <si>
    <t>叶县2021年仙台镇老樊寨粮食深加工项目</t>
  </si>
  <si>
    <t>老樊寨村</t>
  </si>
  <si>
    <t>计划建设长65米，宽18米粮仓两个；钢笼、粮情测温、环流熏仓设备、输送机、振动筛各一台，并配备粮食烘干设备。</t>
  </si>
  <si>
    <t>该项目充分利用本乡镇重点引导种植高筋优质小麦为基础，建设粮仓集中储存，与本乡镇小麦深加工基地进行衔接，预估年产值120万，增加村集体年收益22万，惠及群众1588人。</t>
  </si>
  <si>
    <t>该项目实施后，不仅可吸纳贫困人员就业30人，增加贫困人员年收入5000元以上。同时，引导贫困群众发展高筋小麦种植，惠及贫困群众902人。</t>
  </si>
  <si>
    <t>叶县2021年仙台镇杨庄村粮食收购仓储建设项目</t>
  </si>
  <si>
    <t>计划建设钢结构厂房660平方米，硬化路面等设施，购置地磅、铲车等设备。</t>
  </si>
  <si>
    <t>该项目充分利用本乡镇重点引导种植高筋优质小麦为基础，建设粮仓集中储存，与本乡镇小麦深加工基地进行衔接，年产值100万，村集体净利润6万，惠及群众803人。</t>
  </si>
  <si>
    <t>该项目实施后，不仅带动贫困人员就业3人，村集体年受益增加2万。同时，引导贫困群众发展高筋小麦种植，惠及贫困群众47人。</t>
  </si>
  <si>
    <t>叶县2021年仙台镇黄李村生态门产业项目</t>
  </si>
  <si>
    <t>黄李村</t>
  </si>
  <si>
    <t>计划建设厂房670平方米、厂房硬化660平方米、道路硬化230平方米，购置机器设备11套。</t>
  </si>
  <si>
    <t>该项目实施后，预估年产生态门4500套，产值135万，利润11万。在发展壮大村集体经济同时，吸纳贫困群众就近务工，惠及群众2496人。</t>
  </si>
  <si>
    <t>该项目实施后，在发展壮大村集体经济同时，可吸纳贫困群众就近务工，惠及贫困群众53人，预计年增加收入4500元。</t>
  </si>
  <si>
    <t>叶县2021年仙台镇潘庄村集体经济</t>
  </si>
  <si>
    <t>潘庄村</t>
  </si>
  <si>
    <t>计划建设长48米，宽24米粮仓两座，钢笼；购置磨粉机14台，高方筛3台，清粉机3台，脉冲104筒2台，闭风器20台，小麦去皮机2台，打麸机复式2台，洗卖机1台，去石机2台，振动筛3台，面罐6个，配电柜3个；粮情测温、环流熏仓设备，输送机、振动筛各一台及其配套设施。</t>
  </si>
  <si>
    <t>该项目充分利用本乡镇重点引导发展优势高筋小麦为基础，对优质小麦进行深加工，提升小麦附加值。项目建成年、可实现年面粉销售收入168万元，村集体可实现年收入10元以上。持续引导鼓励群众进行高筋优质小麦种植，惠及群众632人。</t>
  </si>
  <si>
    <t>该项目实施后，在发展壮大村集体经济同时，可吸纳贫困群众就近务工，计划安排贫困人员10人，年收益不低于4500元。</t>
  </si>
  <si>
    <t>叶县2021年仙台镇盐西村标准化厂房项目</t>
  </si>
  <si>
    <t>生产厂房</t>
  </si>
  <si>
    <t>盐西村</t>
  </si>
  <si>
    <t>2021年3月30日-2021年8月30日</t>
  </si>
  <si>
    <t>计划依托宏杰工贸服装厂，建设标准化厂房400平方米。</t>
  </si>
  <si>
    <t>该项目依托河南宏杰工贸公司发展服装加工，可安排30人本村就业，实现村集体收入年增加7万元。惠及群众776人。</t>
  </si>
  <si>
    <t>该项目实施后，可吸纳安排贫困人员30人就业，年收益不低于5000元。</t>
  </si>
  <si>
    <t>22、叶邑镇项目</t>
  </si>
  <si>
    <t>叶县2021年叶邑镇南大王庄村帅宇香菇种植基地</t>
  </si>
  <si>
    <t>叶邑镇</t>
  </si>
  <si>
    <t>南大王庄村</t>
  </si>
  <si>
    <t>叶邑镇政府</t>
  </si>
  <si>
    <t>香菇种植深加工大棚占地100亩，50亩正在筹建中。建成钢管骨架大棚30座及其配套设施。</t>
  </si>
  <si>
    <t>项目实施后，不仅可增收村集体经济受益，同时，引导扶持村内群众通过种植结构调整，拓宽增收渠道，惠及群众1297人。</t>
  </si>
  <si>
    <t>项目实施后，可引导扶持村内群众通过种植结构调整，拓宽增收渠道，可惠及村内贫困群众112户，4100人。</t>
  </si>
  <si>
    <t>叶县2021年叶邑镇夏庄村阳光玫瑰葡萄种植</t>
  </si>
  <si>
    <t>夏庄村</t>
  </si>
  <si>
    <t>计划建设塑料大棚64座,其中:长115米宽2.8米16座，长120米宽2.8米12座，长125米宽2.8米28座，长128米宽2.8米8座。围栏650米，20吨无塔水罐一个及灌溉配套设施，水泥路长4.5米宽550米厚0.18米。</t>
  </si>
  <si>
    <t>项目实施后，预估年受益100万元，在发展壮大村集体经济同时，引导扶持村内群众通过种植结构调整，拓宽增收渠道，惠及群众1310人。</t>
  </si>
  <si>
    <t>叶县2021年叶邑镇杜庄村贝贝南瓜</t>
  </si>
  <si>
    <t>杜庄村</t>
  </si>
  <si>
    <t>计划种植南瓜100亩,采摘园80亩，计划建设仓储房500平方米，机井配套灌溉设施及钢骨架、围网、拖拉机1台，三轮车一台。</t>
  </si>
  <si>
    <t>项目实施后，预估年受益20万元，在发展壮大村集体经济同时，引导扶持村内群众通过种植结构调整，拓宽增收渠道，惠及群众1815人。</t>
  </si>
  <si>
    <t>项目实施后，可引导扶持村内群众通过种植结构调整，拓宽增收渠道，可惠及村内贫困群众491人。</t>
  </si>
  <si>
    <t>叶县2021年叶邑镇止张村金银花种植</t>
  </si>
  <si>
    <t>止张村</t>
  </si>
  <si>
    <t>计划种植中草药金银花45亩，投入资金45万，需建设活动板房三间，烘干房一间，储存厂房，展示厅，机井及地灌配套设施，道路200米。</t>
  </si>
  <si>
    <t>项目实施后，不仅可增收村集体经济受益，同时，引导扶持村内群众通过种植结构调整，拓宽增收渠道，惠及群众1860人。</t>
  </si>
  <si>
    <t>项目实施后，可引导扶持村内群众通过种植结构调整，拓宽增收渠道，可惠及村内贫困群众26人。</t>
  </si>
  <si>
    <t>叶县2021年叶邑镇杜庄村村集体经济豆制品加工厂</t>
  </si>
  <si>
    <t>计划新建一座集体经济豆制品加工厂，建设内容：烘干车间528平方米，长44米，宽12米、高3.5米：铺设地板砖500平方米：机械设备一套（其中包括联磨、压榨台、切花机、锅炉、烘干机、油炸机）；污水处理管道300米，水池2个，长5米，深3米，污水处理机一台。</t>
  </si>
  <si>
    <t>项目实施后，预估年受益20万元，产权归村集体经济所有，在发展壮大村集体经济同时，引导扶持村内群众通过种植结构调整，拓宽增收渠道，惠及群众1815人。</t>
  </si>
  <si>
    <t>项目实施后，可引导扶持村内群众通过种植结构调整，拓宽增收渠道，可惠及村内脱贫群众491人。</t>
  </si>
  <si>
    <t>叶县2021年叶邑镇段庄村村集体经济食品加工厂建设项目</t>
  </si>
  <si>
    <t>段庄村</t>
  </si>
  <si>
    <t>项目计划总占地约3.5亩。其中，一是新建钢架结构厂房一座，规格为长105米、宽26米、高4米，约2730平方米。其中划分为生产区、办公区、无菌车间区、包装区、职工宿舍、产展示厅等；二是购置豆制品加工设备一套及其相关配套设施。</t>
  </si>
  <si>
    <t>项目实施后，不仅可增收村集体经济受益，同时，引导扶持村内群众通过种植结构调整，吸纳人员就近务工等方式，拓宽增收渠道，惠及群众1941人。</t>
  </si>
  <si>
    <t>项目实施后，可引导扶持村内群众通过种植结构调整，吸纳贫困群众就近务工等方式，拓宽增收渠道，可惠及村内贫困群众444人。</t>
  </si>
  <si>
    <t>二、公益性岗位项目</t>
  </si>
  <si>
    <t>1、农业局项目</t>
  </si>
  <si>
    <t>叶县2021年农村管理员项目</t>
  </si>
  <si>
    <t>公益岗位</t>
  </si>
  <si>
    <t>涉及全县531个有脱贫群众的行政村</t>
  </si>
  <si>
    <t>2020年10月1日—2021年12月30日</t>
  </si>
  <si>
    <t>计划在全县18个乡镇设置农村管理员，用于吸纳有劳动能力的贫困群众负责村内人居环境清扫，改善村内生产生活条件。共开发4228名，每人月补助350元。</t>
  </si>
  <si>
    <t>该项目实施后，在改善提升村内群众人居环境的同时，增加1342户贫困群众收入，每年每户增加收入4200元。</t>
  </si>
  <si>
    <t>该项目实施后，在改善提升村内群众人居环境的同时，解决4228名贫困群众务工难问题，每年每户增加收入4200元。</t>
  </si>
  <si>
    <t>2、交通局项目</t>
  </si>
  <si>
    <t>叶县2021年扶贫道路“管养员”项目</t>
  </si>
  <si>
    <t>县交通局</t>
  </si>
  <si>
    <t>计划在全县18个乡镇设置道路管养员，用于吸纳有劳动能力的贫困群众负责村内道路管理及养护，保证道路项目长期运营发挥效益。共开发335名，每人月补助300元。</t>
  </si>
  <si>
    <t>计划为全县18个乡镇（办事处）554个行政村，每个村配备一名非全日制交通扶贫道路“管养员”公益性岗位，负责辖区内的道路养护管理工作，每人每月发放工资300元。</t>
  </si>
  <si>
    <t>该项目实施后，可有效带动全县建档立卡贫困户1055人实现有效脱贫。</t>
  </si>
  <si>
    <t>3、林业局项目</t>
  </si>
  <si>
    <t>叶县2021年生态护林员公益岗位</t>
  </si>
  <si>
    <t>保安镇、辛店镇、夏李乡、常村镇</t>
  </si>
  <si>
    <t>保安镇、常村镇、辛店镇、夏李乡</t>
  </si>
  <si>
    <t xml:space="preserve"> 计划在南部4个山区共开发90名生态护林员，参与森林防火宣传、巡山扑火、计划烧除、设置隔离带、查看火情、病虫害防治等工作。工作时限为6个月，每人每月1000元。</t>
  </si>
  <si>
    <t>该项目实施后，在保证生态护林的同时，吸纳28户90名贫困群众务工，每年每户增加收入6000元。</t>
  </si>
  <si>
    <t>该项目实施后，在保证生态护林的同时，吸纳90名贫困群众务工，每年每户增加收入6000元。</t>
  </si>
  <si>
    <t>三、教育扶贫类项目</t>
  </si>
  <si>
    <t>县扶贫办项目</t>
  </si>
  <si>
    <t>2020年叶县“雨露计划”短期技能下半年补助工程</t>
  </si>
  <si>
    <t>雨露计划</t>
  </si>
  <si>
    <t>2020年9月1日—2021年3月1日</t>
  </si>
  <si>
    <t>县扶贫办</t>
  </si>
  <si>
    <t>计划补助270名贫困户。</t>
  </si>
  <si>
    <t>为全县18个乡镇270名贫困群众实施教育补助助学工程。</t>
  </si>
  <si>
    <t>为全县18个乡镇270名贫困群众实施短期技能补贴工程。</t>
  </si>
  <si>
    <t>2020年叶县秋季“雨露计划”职业教育补助工程</t>
  </si>
  <si>
    <t>2020年11月1日—2021年3月1日</t>
  </si>
  <si>
    <t>计划补助1200名贫困学生，每人1500元。</t>
  </si>
  <si>
    <t>为全县18个乡镇1200名贫困学生实施教育补助助学工程。</t>
  </si>
  <si>
    <t>2021年叶县“雨露计划”短期技能上半年补助工程</t>
  </si>
  <si>
    <t>计划补助500名贫困户。</t>
  </si>
  <si>
    <t>为全县18个乡镇500名贫困群众实施短期技能补贴工程。</t>
  </si>
  <si>
    <t>2021年叶县春季“雨露计划”职业教育补助工程</t>
  </si>
  <si>
    <t>2021年6月1日—2021年8月31日</t>
  </si>
  <si>
    <t>为全县18个乡镇1200名贫困学生实施短期技能补贴工程。</t>
  </si>
  <si>
    <t>四、金融扶贫类项目</t>
  </si>
  <si>
    <t>金融办项目</t>
  </si>
  <si>
    <t>叶县2021年贫困户贷款贴息项目</t>
  </si>
  <si>
    <t>贷款贴息</t>
  </si>
  <si>
    <t>县金融办</t>
  </si>
  <si>
    <t>对贫困户贷款进行贴息。</t>
  </si>
  <si>
    <t>为贫困群众提供贷款贴息，鼓励贫困群众发展产业，拓宽增收渠道。</t>
  </si>
  <si>
    <t>该项目实施后可惠及贫困群众1136户，3976人。</t>
  </si>
  <si>
    <t>五、生活条件改善类项目</t>
  </si>
  <si>
    <t>1、水利局项目</t>
  </si>
  <si>
    <t>叶县2018年农村饮水安全巩固提升暨村村通自来水工程</t>
  </si>
  <si>
    <t>安全饮水</t>
  </si>
  <si>
    <t>保安镇、辛店镇、常村镇、夏李乡、龙泉乡、仙台镇、叶邑镇、任店镇、马庄乡、田庄乡、龚店镇、洪庄杨镇、邓李乡、廉村镇、水寨乡、九龙街道办事处、盐都街道办事处、昆阳街道办事处</t>
  </si>
  <si>
    <t>保安镇冯庵 、寨河 、小杨庄 、文寨 、蔡屯 5个行政村；辛店镇杨庄寨、 新蒋庄、 丁庄 、杨茂吴 、南房庄、田寨、桐树庄、常派庄、郭岗、卞沟行政村砚池沟自然村等10个行政村；常村镇毛洞、黄湾、孤山 、南马庄、 常村、响堂、罗圈湾、马顶山 、尹湾、 文庄、和平岭11个行政村；夏李乡小集、雷草湾、姜园、前董、孙庵、田庄、 岗马、 坟沟、夏北、夏南、小河郭 、丁庄、向阳、十二里、牛头李15个行政村；龙泉乡南大营、大来庄、白浩庄、半截楼、李明已 、郭吕庄、铁张、北大营、娄凡、武庄、 赵庄、全集、冡张、齐庄、辛庄、王楼20个行政村；仙台镇崔王、东寨、西寨、贾庄、贾刘、前王、火山铺 、司庄、毛张、辛楼、大孙庄、杨庄、东董庄、盐东、刘建庄、坡魏、楼刘、耙张、小辛、潘庄、辛堂 、黄李、董寨 、西董庄、吴哲庄、吴庄、李庄、刁庄、扁担李、邱庄 30个行政村；叶邑镇梅湾 、吴圪垱 、水郭 、沈湾 、万渡口 、连湾 、蔡庄、 倒马沟、 东刘庄、 南大陈庄、 孟庄 、夏庄、 安庄、 南水城、 同心寨、 金湾、 赵庄、收金店、 八里园、 双庄 、东毛庄、 盆杨、 邮亭、 常庄、兰庄、大乔26个行政村；任店镇尚武营、秋河、中其营、朱李庄、胡庄、月庄、岳安、毛庄、燕庄、平李庄、屈庄、灰河营、宋营、高营、瓦店、任一、任二、任三、任四、双河营、后营、前营、克庄等23个行政村；马庄乡李庄 、马庄、 习楼、小河赵4个行政村；田庄乡金岗李、后李 、柏树李 、康台 、张申庄 、 牛庄、西孙庄、黄营、道庄村（井张自然村）、岗马村、东李、梁寨、张林庄、大张、英李、孙娄庄、后党、 武楼村、尤潦、千兵营、前党、三官庙、东杨庄、田庄、宋庄、邵奉街、邵奉店等27个行政村；龚店镇边庄、司赵、叶寨、贺渡口、姜庄、金庄、泥河张、辛庄、余王、支刘、苏科、余营、王营等13个行政村；洪庄杨镇观上 、小庄 、董庄 、麦刘、 唐马 、裴昌庙、 姜渡口、炼石店、 张徐 、翟杨 、 焦庄等11个行政村；邓李乡康营、中彭、徐庄、何马、湾李、吕庄、杜谢、泥车、碾张、尚闫、銮场李、郝庄 、构树王、魏王、马湾等15个行政村；廉村镇邵庄、南余庄、沟孙、南吕庄 、汪庄、任庄、王丰贞、刘宋庄、 闫庄 、黄谷李、瓦赵、刘店、赫杨、台杨、尚马、东水郭、齐贤王、桥陈、老段庄、东张庄、袁庄、庆庄、路庄村、老龚庄、 廉村、 大刘庄 26个行政村；水寨乡东盆王 、蔡寺、 桃丰宋 、屈庄、 董刘、 灰河郭、伍刘、 杜楼、关庙沟 、孤佛寺李、 余寨 、霍姚、 黄庄 、高庄14个行政村；九龙街道典庄、杨庄、秦赵、韩丰、堤郑、大南、孟北、大北、邱寨9个行政村；盐都街道胡村、孙弯、刘庄、张庄、问村、余庄、程寨7个行政村；昆阳街道南大桥、沟王、陈庄、圪当店、聂楼、大王庄6个行政村</t>
  </si>
  <si>
    <t>2018年6月13日—2018年10月12日</t>
  </si>
  <si>
    <t>县水利局</t>
  </si>
  <si>
    <t>本工程采取打井抽取地下水集中供水形式，建设饮水工程209处，其中新建工程116处，重建工程32处，扩建工程4处，改造工程53处，管网延伸工程4处。主要建设内容为：新打水源井190眼，配套潜水泵201台套，安装压力罐192套。</t>
  </si>
  <si>
    <t>为全县18个乡镇，272个村实施农村饮水巩固提升工程，受益人数365283人。</t>
  </si>
  <si>
    <t>该项目实施后，可解决贫困群众22629人安全饮水问题。</t>
  </si>
  <si>
    <t>叶县2019年农村饮水安全巩固提升工程建设项目</t>
  </si>
  <si>
    <t>辛店镇、保安镇、常村镇，九龙办事处、任店镇、田庄乡。</t>
  </si>
  <si>
    <t>保安镇杨四庄、二村，辛店镇杨庄寨，常村镇石院墙，任店镇董庄村、前营，田庄乡梁寨村，九龙街道办事处西李庄、西菜园</t>
  </si>
  <si>
    <t>2019年12月6日—2020年4月9日</t>
  </si>
  <si>
    <t>建设饮水工程9处,新打水源井4眼，配套潜水泵6台套；安装压力罐5套；铺设配水管网长度为108875米。</t>
  </si>
  <si>
    <t>解决6个乡镇（街道）9个行政村9808人的安全饮水问题。</t>
  </si>
  <si>
    <t>解决6个乡镇（街道）9个行政村安全饮水问题，惠及贫困群众449人。</t>
  </si>
  <si>
    <t>2、农业农村局项目</t>
  </si>
  <si>
    <t>叶县2020年叶邑镇高标准农田建设项目</t>
  </si>
  <si>
    <t>农田配套</t>
  </si>
  <si>
    <t>涉及叶邑镇</t>
  </si>
  <si>
    <t>老鸦张村、大桥庄村、朱岗村、兰庄村、邮亭村、梅湾村、吴圪垱村、收金店村、赵庄村、金湾村、北水城村、沈湾村、连湾村13个行政村</t>
  </si>
  <si>
    <t>2020年4月13日—2020年6月30日</t>
  </si>
  <si>
    <t>建设面积2.4万亩。主要建设内容：土壤改良、灌溉与排水、农田输配电工程、田间道路、农业科技措施、机电设备及安装工程。</t>
  </si>
  <si>
    <t>该项目可解决15个行政村2.4万亩土地高标准农田建设配套，惠及群众20563人。</t>
  </si>
  <si>
    <t>项目可惠及贫困群众3960人。</t>
  </si>
  <si>
    <t>叶县2020年贫困村及贫困发生率较高的村农业提质增效建设项目（一期）</t>
  </si>
  <si>
    <t>保安镇、田庄、廉村镇、任店镇</t>
  </si>
  <si>
    <t>任店镇史营村、任四村、燕庄村、刘岭村、郭营村；保安镇菜屯村、李湾村、冯庵村、余康村；廉村镇刘宋庄村、后王村、路庄村、刘店村、吕庄村、前崔村；田庄康台村、中街村、半坡常村、孙楼庄村、英李村、大张村、张林庄村、梁寨村、尤僚村、大牛庄村、西孙庄村、黄营村、张申庄村、道庄村等29个行政村。</t>
  </si>
  <si>
    <t>2020年6月1日—2020年11月30日</t>
  </si>
  <si>
    <t>为项目村建设机井电力配套及维修。</t>
  </si>
  <si>
    <t>该项目实施后，可覆盖全县29个贫困村或贫困发生率较高的村，提高其农田水利配套设施，改善群众生产条件，惠及群众32926人。</t>
  </si>
  <si>
    <t>该项目实施后，可覆盖全县29个贫困村或贫困发生率较高的村，提高其农田水利配套设施，改善群众生产条件，惠及贫困群众4975人。</t>
  </si>
  <si>
    <t>叶县2019年产业发展高标准农田道路及机井建设项目</t>
  </si>
  <si>
    <t>涉及叶邑镇、龙泉乡、廉村镇共3个乡镇</t>
  </si>
  <si>
    <t>叶邑镇沈湾村、连湾村、段庄村、北水城村、水郭村、蔡庄村、思诚村、万渡口村、西王庄村、孟庄村等10个行政村；龙泉乡权印村、郭吕庄村、北大营村、全集村、牛杜庄村、娄凡村、西慕庄村7个行政村；廉村镇谷东村、新顾村、高柳村、齐庄村、二郎庙村、老龚庄村、韩庄村、韩桥村等8个行政村。</t>
  </si>
  <si>
    <t>2020年5月30日—2020年10月30日</t>
  </si>
  <si>
    <t>建设面积3.9万亩，主要建设内容硬化水泥道路及铺设沥青道路23.44公里；新打机井及井台井堡344套；地埋管63800米。</t>
  </si>
  <si>
    <t>该项目实施后可解决25个行政村3.9万亩土地实施高标准农田建设配套，改善土地种植效益，引导群众调整农业种植结构，拓宽增收渠道。项目产权归村集体经济所有，惠及群众39000人。</t>
  </si>
  <si>
    <t>项目实施后，可有效提升农业种植灌溉及生产配套设施，惠及贫困群众3960人。</t>
  </si>
  <si>
    <t>叶县2020年度贫困户“六改一增”项目</t>
  </si>
  <si>
    <t>厕所改造</t>
  </si>
  <si>
    <t>涉及全县18个乡镇（街道）</t>
  </si>
  <si>
    <t>涉及60个行政村</t>
  </si>
  <si>
    <t>2020年5月1日—2021年8月30日</t>
  </si>
  <si>
    <t>计划对539户贫困户实施“六改一增”，每户补助2000元</t>
  </si>
  <si>
    <t>该项目实施后，能有效改善贫困户生活条件和质量，惠及贫困人口539户1711人。</t>
  </si>
  <si>
    <t>该项目实施后，能有效改善贫困户生活条件和质量，惠及贫困人口539户。</t>
  </si>
  <si>
    <t>叶县2019年户厕改造建设项目</t>
  </si>
  <si>
    <t>廉村镇、九龙街道、田庄乡、龙泉乡、仙台镇</t>
  </si>
  <si>
    <t>廉村镇纸陈、韩桥、南齐庄、汪庄、穆寨、任庄、闫庄、台李、庆庄、南余庄、王三寨、路庄、谷西、瓦赵、袁庄、齐贤王、邵庄、吕庄、台杨、赫杨；田庄乡柏树李、三官庙、后李、东杨庄、金岗李、大张庄、张林庄、康台、孙娄庄、武楼、半坡常、道庄、牛庄；九龙街道孟北、张圪垱、大北、典庄、杨庄；龙泉慕庄、娄樊、郭吕庄；仙台镇吴庄、阁老吴、布杨、火山铺、南庞庄、柳树王、潘庄、坡魏、李庄、丰王、草寺杨、辛楼、楼刘、黄李、扁担李、前王、崔王等58个行政村改造农村户厕10851户</t>
  </si>
  <si>
    <t>2019年9月15日——2021年7月30日</t>
  </si>
  <si>
    <t>计划改造农村户厕10081户，每户平均1234元。</t>
  </si>
  <si>
    <t>该项目改造农村户用厕所，使其达到水池式卫生厕所，改善农村环境卫生，遏制农村粪污乱排乱放现象，惠及群众71206人。</t>
  </si>
  <si>
    <t>该项目实施后，可有效改变本村贫困群众如厕环境，惠及贫困群众5121人</t>
  </si>
  <si>
    <t>叶县2020年度农村户厕改造项目</t>
  </si>
  <si>
    <t>邓李乡、水寨乡、辛店镇、叶邑镇</t>
  </si>
  <si>
    <t>妆头、杜杨、庙李、后炉、杜谢、许庄、董刘村、杜楼村、余寨、东屈庄、黄庄、灰河郭、老街、留侯店村、南坡王村、东白庄村、大木厂村、大徐村、东房庄村、东柳庄村、南焦庄村、雷草洼村、李寨、大乔村、南大王庄村、樊庄村、老鸦张村、李公甫村、思城村、邮亭村、安庄村、蔡庄村、东毛庄村、高道士村、金湾村</t>
  </si>
  <si>
    <t>2020年9月1日—2021年7月30日</t>
  </si>
  <si>
    <t>计划改造农村户厕7541户，每户计划投入940元。</t>
  </si>
  <si>
    <t>该项目改造农村户用厕所，使其达到水池式卫生厕所，改善农村环境卫生，遏制农村粪污乱排乱放现象，惠及群众27562人。</t>
  </si>
  <si>
    <t>该项目实施后，可有效改变本村贫困群众如厕环境，惠及贫困群众2903户。</t>
  </si>
  <si>
    <t>叶县2021年贫困村及贫困发生率较高村村级粪污处理配套设施建设项目</t>
  </si>
  <si>
    <t>基础设施</t>
  </si>
  <si>
    <t>辛店镇、叶邑镇、马庄乡、任店镇、仙台镇、龚店镇等六个乡镇81个村</t>
  </si>
  <si>
    <t>龚店镇龚东一村、龚西村、姜庄村、余营村、苏科村、水牛杜村、余王村；马庄回族乡大陈庄村、李庄村、马庄村、水郭村、习楼村、张庄村；任店镇大营村、高营村、郭营村、灰河营村、刘岭村、毛庄村、秋河村、史营村、寺东村、寺西村、瓦店村、新营村、燕庄村、岳庵村、竺李庄村；仙台镇北庞庄村、大孙庄村、刁庄村、东北拐村、东董庄村、东寨村、董寨村、韩庄寺村、后司村、贾刘村、大贾庄村、老樊寨村、刘建庄村、罗庄村、西马庄村、毛张村、孟王村、大耙张村、邱庄村、西寨村、辛堂村、盐店东村、杨庄村；辛店镇杨八缸村、常楼村、常派庄村、岗王村、龚庄村、郭岗村、新蒋庄村、遂庄村、田寨村、王文成村、辛店村、杨茂吴村、杨庄寨村、张寺滩村；叶邑镇北村、北水城村、常庄村、倒马沟村、东刘庄村、兰庄村、连湾村、梅湾村、水郭庄村、同心寨村、赵庄村、吴圪当村、双庄村、东止张村、中村、小竹园村、</t>
  </si>
  <si>
    <t>计划为全县6个乡镇，81个行政村，新建81座大型村级三格式化粪池。</t>
  </si>
  <si>
    <t>该项目实施后，可对村内群众日常排污进行集中处理，改善村内群众人居环境，惠及群众117276人。</t>
  </si>
  <si>
    <t>项目实施后，可解决贫困群众日常粪污集中处理难问题，改善村内居住条件，惠及贫困群众10318人。</t>
  </si>
  <si>
    <t>叶县2021年农村户厕改造项目</t>
  </si>
  <si>
    <t>辛店镇、叶邑镇、马庄乡、任店镇、仙台镇、龚店镇等六个乡镇81个行政村</t>
  </si>
  <si>
    <t>25000户农村户厕改造（每户约1200元）。</t>
  </si>
  <si>
    <t>该项目实施后，可对村内群众家庭户厕进行统一改造，解决群众日常入厕难问题，惠及群众25000人。</t>
  </si>
  <si>
    <t>项目实施后，可对村内贫困群众家庭厕所进行集中改造，解决群众日常入厕难问题，惠及贫困群众6325人。</t>
  </si>
  <si>
    <t>3、保安镇项目</t>
  </si>
  <si>
    <t>叶县2021年保安镇种植产业发展配套灌溉设施</t>
  </si>
  <si>
    <t xml:space="preserve">
二村、庙岗、冯庵、一村</t>
  </si>
  <si>
    <t>计划建设机井14眼及其配套。</t>
  </si>
  <si>
    <t>该项目建成后，可实现项目所在村烟叶、林果等有效灌溉，提升村集体经济产业效益，引导鼓励村内群众通过种植结构调整，拓宽增收渠道，惠及群众7294人。</t>
  </si>
  <si>
    <t>该项目实施后，可有效解决村内群众农业生产机井灌溉，惠及群众贫困群众1072人。</t>
  </si>
  <si>
    <t>叶县2021年保安镇杨湾提灌站及配套设施建设项目</t>
  </si>
  <si>
    <t>寨王</t>
  </si>
  <si>
    <t>水源泵站1座、水池1座100立方米，蓄水池1座200立方米，田间管网系统PE管道16700米，低压电力线缆350米。</t>
  </si>
  <si>
    <t>该项目建成后，可实现项目所在村林果种植等有效灌溉，发展壮大村集体经济，预估年收益6万元。同时，引导鼓励村内群众通过种植结构调整，拓宽增收渠道，惠及群众861人。</t>
  </si>
  <si>
    <t>项目实施后，可有效增加群众农业机井灌溉，惠及贫困群众110人。</t>
  </si>
  <si>
    <t>4、仙台镇项目</t>
  </si>
  <si>
    <t>叶县2020年仙台镇阁老吴村村集体经济林果水源灌溉配套项目</t>
  </si>
  <si>
    <t>阁老吴村</t>
  </si>
  <si>
    <t>新建机井3眼，井深60米，配套水泵、涂塑软管、地埋线等配套设施。</t>
  </si>
  <si>
    <t>该项目实施后，不仅可解决村集体流转土地水利灌溉。同时，引导扶持村内群众会通过种植结构调整，拓宽增收渠道，惠及群众780人。</t>
  </si>
  <si>
    <t>该项目实施后，可有效带动本村及周边贫困群众，通过种植结构调整，拓宽增收渠道，惠及贫困群众466人。</t>
  </si>
  <si>
    <t>5、辛店镇项目</t>
  </si>
  <si>
    <t>叶县2020年辛店镇铁佛寺村集体经济花椒种植配套设施建设项目</t>
  </si>
  <si>
    <t>铁佛寺村</t>
  </si>
  <si>
    <t>计划新建铁佛寺村集体经济花椒种植灌溉机井1眼，深190米，直径40厘米，含配套设施。</t>
  </si>
  <si>
    <t>该项目实施后，可引导鼓励村内群众通过种植结构调整增加土地种植效益，惠及群众764人。</t>
  </si>
  <si>
    <t>该项目可惠及贫困群众312人。</t>
  </si>
  <si>
    <t>叶县2020年辛店镇抗旱应急农田灌溉基础设施建设项目</t>
  </si>
  <si>
    <t>辛店镇辛店村、田寨村、新蒋庄村、杨庄寨村、新丁庄村、龚庄村、大木厂村、西徐庄村、南王庄村、常派庄村、桐树庄村、张寺滩村、大竹园</t>
  </si>
  <si>
    <t>为该乡镇13个贫困村或贫困发生率较高的村实施农田水利灌溉建设项目，新建农田机井24眼及配套设施。辛店镇辛店村新建机井1眼，井深100米；田寨村新建机井1眼，井深100米；新蒋庄村村新建机井1眼，井深80米；杨庄寨村新建机井1眼，井深150米；新丁庄村新建机井3眼，井深100米；龚庄村新建机井2眼，井深100米；大木厂村香菇厂新建机井1眼，井深200米；西徐庄村新建机井1眼，井深100米；南王庄村新建机井1眼，井深200米；常派庄村新建机井2眼，井深100米；桐树庄村新建机井1眼，井深150米；张寺滩村新建机井2眼，井深100米；大竹园新建机井7眼，井深100米，配备水泵电缆等配套设施。</t>
  </si>
  <si>
    <t>该项目实施后，不仅可解决村集体流转土地水利灌溉。同时，引导扶持村内群众，通过种植结构调整，拓宽增收渠道，惠及群众15852人。</t>
  </si>
  <si>
    <t>该项目实施后，可有效带动本村及周边贫困群众，通过种植结构调整，拓宽增收渠道，惠及贫困群众6006人。</t>
  </si>
  <si>
    <t>6、夏李乡项目</t>
  </si>
  <si>
    <t>叶县2021年夏李乡高效农业示范区配套设施建设项目</t>
  </si>
  <si>
    <t>岳楼村、侯庄村、丁庄村</t>
  </si>
  <si>
    <t>计划在夏李乡产业示范园区内，新建柏油路3600米，宽4米，厚5-7厘米。岳楼村内柏油路1500米，宽3.5米，厚5-7厘米。</t>
  </si>
  <si>
    <t>该项目可为全乡镇3个行政村建设农田产业配套设施，提高农业基础设施配套建设，惠及群众6164人。</t>
  </si>
  <si>
    <t>项目可惠及贫困群众226人。</t>
  </si>
  <si>
    <t>六、基础设施类项目</t>
  </si>
  <si>
    <t>1、扶贫办项目</t>
  </si>
  <si>
    <t>叶县2020年18个乡镇非贫困村道路建设项目</t>
  </si>
  <si>
    <t>村内道路</t>
  </si>
  <si>
    <t>涉及全县18个乡镇（街道）265个非贫困村</t>
  </si>
  <si>
    <t>涉及保安镇、三村、冯庵村、寨河村、辛庄村、暴沟村、一村、魏岗铺、二村、柳庄村、寨王村、花阳村、邓李乡、邓李村、丁杨村、北碾张村、大魏庄村、湾李村、吕庄村、孙寨村、璋环寺村、尚闫村、后彭村、东徐庄村、康营村、军张村、龚店镇、王营、支刘、贺渡口、汝坟店、姜庄、龚东二村、蒋庄村、边庄、前棠村、楼马村、水牛杜、龚西、田庄乡、柏树李村、康台村、邵奉街村、宋庄村、后党村、前党村、大张村、金岗李村、英李村、孙娄庄村、张申庄村、东杨庄村、西孙庄村、张林庄村、洪庄杨镇、张集村、贾庄村、白庄村、河北高村、洪西村、洪东村、小庄村、曹李村、湛河董村、麦刘村、石王村、洛南村、唐马村、洛北村、观上村、王湾村、裴昌村、王庄村、蒋湾村、张徐村、炼石店、姜渡口村、九龙街道、邱寨村、堤郑村、杨庄村、大南村、大北村、张圪垱村、孟北村、昆阳街道、三里湾村、聂楼村、沟王村、堰口村、龙泉乡、权印、郭吕庄、牛杜庄村、北大营、全集、娄凡村、西慕庄村、铁张村、冢张村、小河王、龙泉村、大来庄村、赵庄村、齐庄村、汪楼村、年张村、贾庄村、草厂村、南大营村、武庄村、雷岗村、白浩庄、南莫庄、半截楼、辛善庄村、李明己、胡营村、单营村、马庄乡、张庄村、习楼村、小河赵村、雷庄村、任店镇、毛庄村、平李庄村、尚武营村、柳营村、汪营村、屈庄村、前营村、瓦店村、胡庄村、辉东村、燕庄村、郭营村、高营村、克庄村、刘口村、岳庵村、双河营村、宋营村、后营村、寺东村、寺西村、秋河村、任一村、任二村、任三村、任四村、刘岭村、新营村、灰河营村、中旗营村、竺李庄村、史营村、月庄村、古路湾村、大营村、水寨乡、后白观村、高庄村、东盆王村、军王村、蔡寺村、关庙李村、水寨村、丁华村、夏李乡、先庄村、向阳村、西田庄村、前董村、曹王村、姜园村、下马村、夏北村、夏南村、雷草湾村、岳楼村、十二里村、滹沱村、丁庄村、仙台镇、后司村、老程庄村、董寨村、楼刘、娄庄、刘建庄、盐东村、东北拐村、东董庄村、火山铺村、柳树王、吴庄、杨庄、辛楼、罗庄、贾刘村、大孙庄、刁庄村、黄李村、大贾庄村、草寺杨村、崔王村、韩庄寺村、辛店镇、杨茂吴村、蒋庄村、新丁庄村、常派庄村、杨庄寨村、张寺滩村、辛店村、南房庄村、东房庄村、王文成村、盐都街道、曹庄村、胡村、余庄村、张庄村、问村、程寨村、郑庄村、焦庄村、孙湾村、李村、东卫庄村、常村镇、暖泉村、五间房村、常村村、孤古岭村、罗圈湾村、廉村镇、肖马村、台杨村、任庄村、王丰贞村、瓦赵村、路庄村、袁庄村、韩桥村、姚王村、纸陈村、大刘庄村、南吕庄村、葛刘村、老段庄村、穆寨村、沙渡口村、闫庄村、刘宋庄村、台李村、辛顾村、赫杨村、叶邑镇、夏庄、辛庄、蔡庄、倒马沟、止张、高道士、金湾、南村、中村、兰庄、吴圪垱、邮亭、赵庄、竹园、安庄、北村、北水城、常庄、大陈庄、东毛庄、收金店、连湾、沈湾等265个非贫困村</t>
  </si>
  <si>
    <t>2020年6月1日—2021年5月30日</t>
  </si>
  <si>
    <t>为全县18个乡镇街道266个非贫困村新修建道路563.551公里。</t>
  </si>
  <si>
    <t>该项目可解决18个乡镇232个村，323479人群众出行难问题。</t>
  </si>
  <si>
    <t>该项目可解决18个乡镇232个村，46440名贫困群众出行难问题。</t>
  </si>
  <si>
    <t>叶县2020年扶贫开发基础设施建设项目</t>
  </si>
  <si>
    <t>辛店镇、龙泉乡、田庄乡、仙台镇四个乡镇15个村</t>
  </si>
  <si>
    <t>仙台镇老程庄村、王老君村、董庄村；辛店镇田寨村、岗王村、张寺滩村；田庄乡宋庄村；龙泉乡权印村、郭吕庄村、北大营村、贾庄村、草厂村、小河郭村、龙泉村、冢张村。</t>
  </si>
  <si>
    <t>2020年10月30日--2020年11月30日</t>
  </si>
  <si>
    <t>新建道路长度共计11.713 公里，折合道路面积43529平方米。</t>
  </si>
  <si>
    <t>该项目可解决4个乡镇15个村，21443人群众出行难问题。</t>
  </si>
  <si>
    <t>该项目可解决4个乡镇15个村，3613名贫困群众出行难问题。</t>
  </si>
  <si>
    <t>2、国有贫困林场项目</t>
  </si>
  <si>
    <t>叶县2021年国有贫困林场通林区道路建设项目</t>
  </si>
  <si>
    <t>夏李乡、常村镇</t>
  </si>
  <si>
    <t>夏李彦岭村、常村镇刘东华村共2个行政村。</t>
  </si>
  <si>
    <t>国有贫困林场</t>
  </si>
  <si>
    <t>修建1条道路，常村镇刘东华管护站至林区段总长2800米，宽3.5米，厚18厘米的混凝土道路。</t>
  </si>
  <si>
    <t>该项目实施后，不仅使国有贫困林场有效防止森林火灾，提升贫困县贫困林场建设，同时，可解决2044名群众出行难问题。</t>
  </si>
  <si>
    <t>项目实施后，可解决1个村889名贫困群众出行难问题，同时也可有效提升偏远贫困群众物流及产业发展带动效益。</t>
  </si>
  <si>
    <t>叶县2021年国有贫困林场防火物资储备库项目</t>
  </si>
  <si>
    <t>仓储车间</t>
  </si>
  <si>
    <t>涉及夏李彦岭村；常村镇刘东华村、毛洞村、府君庙村、五间房村、李家庄村、柴巴村、郭庄村共8个行政村。</t>
  </si>
  <si>
    <t>修建2处，分别长13.2米，宽8.5米，高3.6米、墙厚24厘米框架结构（含1.5米走廊、4间一层）防火物资储备库及配套设施。</t>
  </si>
  <si>
    <t>该项目实施后，不仅使国有贫困林场有效防止森林火灾，提升贫困县贫困林场建设，惠及群众10265人。</t>
  </si>
  <si>
    <t>项目实施后，不仅解决2个乡镇8个村有效防止森林火灾，惠及贫困群众2870人。</t>
  </si>
  <si>
    <t>4、农业农村局项目</t>
  </si>
  <si>
    <t>叶县2020年度贫困村及贫困发生率较高村村级粪污处理配套设施建设项目</t>
  </si>
  <si>
    <t>妆头、杜杨、庙李、后炉、杜谢、许庄、中彭、銮场李、丁杨、庙王、董刘村、杜楼村、余寨、东屈庄、黄庄、灰河郭、老街、留侯店村、南坡王村、桃奉、桃奉宋、天边徐、伍刘、小庄王、东白庄村、大木厂村、大徐村、东房庄村、东柳庄村、南焦庄村、雷草洼村、李寨、刘文祥、铁佛寺、柿园、西徐、大乔村、南大王庄村、樊庄村、老鸦张村、李公甫村、思城村、西王庄、邮亭村、安庄村、蔡庄村、东毛庄村、高道士村、金湾村、孟庄</t>
  </si>
  <si>
    <t>2020年9月1日—2021年8月30日</t>
  </si>
  <si>
    <t>计划建设农村粪污处理设施（大型三格式化粪池）50个，每个约18万元。</t>
  </si>
  <si>
    <t>集中处理农村粪污，使其达到无害化处理标准，改善农村环境面膜。</t>
  </si>
  <si>
    <t>该项目实施后可有效改善农村粪污处理问题，惠及贫困群众5277户。</t>
  </si>
  <si>
    <t>叶县2021年农田水利提质增效配套建设项目</t>
  </si>
  <si>
    <t>农田水利</t>
  </si>
  <si>
    <t>邓李乡、廉村镇、龙泉乡、水寨乡、仙台镇</t>
  </si>
  <si>
    <t>2021年8月1日—2021年10月30日</t>
  </si>
  <si>
    <t>计划为五个乡镇已建设农田机井进行提档维护，主要涉及洗井，铺设地埋管，配备高低压电力设施、水泵等。</t>
  </si>
  <si>
    <t>该项目实施后可解决60个行政村5万亩土地实施高标准农田建设配套，改善土地种植效益，引导群众调整农业种植结构，拓宽增收渠道。项目产权归村集体经济所有，惠及群众87685人。</t>
  </si>
  <si>
    <t>该项目实施后，可惠及贫困群众8787人</t>
  </si>
  <si>
    <t>叶县2021年农业提质增效（电力配套）建设项目</t>
  </si>
  <si>
    <t>生产用电</t>
  </si>
  <si>
    <t>九龙街道、任店镇、昆阳街道</t>
  </si>
  <si>
    <t>九龙街道大北村，大南村、孟北村、孟南村、秦赵村；任店镇刘岭村、郭营村、尚武营村、屈庄村、刘其营村、史营村、燕庄村、樊庄村、燕庄村、灰河营村、辉岭营村、克庄村、刘口村、平李庄村、瓦店村、汪营村、尚武营村、屈庄村；昆阳街道大王庄村、沟王村等25个行政村。</t>
  </si>
  <si>
    <t>2021年6月30日—2021年10月30日</t>
  </si>
  <si>
    <t>主要包含：箱变安装、新建电杆、跌落式熔断器、避雷器等安装、新建10KV架空线、电缆敷设、土方开挖及回填等。</t>
  </si>
  <si>
    <t>该项目实施后可解决13个行政村2.4万亩土地实施高标准农田建设配套，改善土地种植效益，引导群众调整农业种植结构，拓宽增收渠道。项目产权归村集体经济所有，惠及群众17499人。</t>
  </si>
  <si>
    <t>该项目实施后，可惠及贫困群众1253人</t>
  </si>
  <si>
    <t>叶县2020年农村人居环境整治项目</t>
  </si>
  <si>
    <t>龙泉、马庄、田庄、水寨、邓李、马庄</t>
  </si>
  <si>
    <t>习楼村、雷庄村、张庄村、小河赵、马庄、岗马村、东李村、康台村、半坡常村、孙娄庄村、张申庄、田庄村、北张庄村、许庄村、銮场李村、璋环寺村、霍姚村、董刘村、夸子营村、权印村、冢张村、留侯店村、小河郭村、后邓村、英李村</t>
  </si>
  <si>
    <t>2020年6月1日—2021年9月30日</t>
  </si>
  <si>
    <t>1、村内道路工程（需加宽混凝土道路：长约3777米，面积约9416平方米；需新建混凝土道路：长约4057 米，面积约15415平方米； 需加铺沥青道路：长约8754米；面积约 38094 平方米）；2、村内坑塘河沟治理工程（共计45个，面积约100133平方米）；3、村内污水管网工程（涵盖13个村，其中污水管道 5489.35米；检查井127座，污水收集池12座）；4、村内垃圾分类收集点（涵盖21个村，共计255 个）；5、村内垃圾中转站（涵盖4个村，共计4个，每个 175.48 平方米，共计701.92平方米）</t>
  </si>
  <si>
    <t>该项目实施后，能够有效治理农村坑塘污水随意排放问题，提升改善农村道路基础设施条件，有效改善农村人居环境，惠及群众30784人。</t>
  </si>
  <si>
    <t>该项目实施后，能够有效治理农村坑塘污水随意排放问题，提升改善农村道路基础设施条件，有效改善农村人居环境，惠及贫困群众2324人。</t>
  </si>
  <si>
    <t>叶县2021年农业现代化示范园区建设项目</t>
  </si>
  <si>
    <t>西马庄、李庄村</t>
  </si>
  <si>
    <t>2021年6月30日—2021年11月30日</t>
  </si>
  <si>
    <t>计划农业智慧农业产品展示中心630平方米，新建旅游公厕2座400平方米、厕所配套设施一套；桥梁15座，总长200米；河道整治5000平方米；沥青路厚0.05米，共50000平方米；水稳路面厚0.14米共10000平方米；水泥路厚0.18米150000平方米；坑塘平整6000平方米；下水道内径0.4米、深0.4米、砖砌结构0.1米共20000米。</t>
  </si>
  <si>
    <t>该项目实施，不仅进步一提升仙台镇高标准农田建设配套标准，同时可有效助推全县高标准农田示范园区建设，惠及群众22828人。</t>
  </si>
  <si>
    <t>项目可惠及贫困群众962人。</t>
  </si>
  <si>
    <t>叶县2021年度户厕改造抽粪车项目</t>
  </si>
  <si>
    <t>龚店镇、马庄乡、任店镇、仙台镇、辛店镇、叶邑镇</t>
  </si>
  <si>
    <t>龚东一村、龚西村、姜庄村、余营村、苏科村、水牛杜村、余王村、大陈庄村、李庄村、马庄村、水郭村、习楼村、张庄村、大营村、高营村、郭营村、灰河营村、刘岭村、毛庄村、秋河村、史营村、寺东村、寺西村、瓦店村、新营村、燕庄村、岳庵村、竺李庄村、北庞庄村、大孙庄村、刁庄村、东北拐村、东董庄村、东寨村、董寨村、韩庄寺村、后司村、贾刘村、大贾庄村、老樊寨村、刘建庄村、罗庄村、西马庄村、毛张村、孟王村、大耙张村、邱庄村、西寨村、辛堂村、盐店东村、杨庄村、杨八缸村、常楼村、常派庄村、岗王村、龚庄村、郭岗村、新蒋庄村、遂庄村、田寨村、王文成村、辛店村、杨茂吴村、杨庄寨村、张寺滩村、北村、北水城村、常庄村、倒马沟村、东刘庄村、兰庄村、连湾村、梅湾村、水郭庄村、同心寨村、赵庄村、吴圪当村、双庄村、东止张村、中村、小竹园村</t>
  </si>
  <si>
    <t>计划配套抽粪车81辆，每辆约3万元。</t>
  </si>
  <si>
    <t>该项目实施后，不仅该村村内群众入厕难及粪渣抽取难问题，同时可提升村内人居环境条件，惠及群众119981人。</t>
  </si>
  <si>
    <t>该项目实施后，不仅该村村内群众入厕难及粪渣抽取难问题，同时可提升村内人居环境条件，惠及群众2466人。</t>
  </si>
  <si>
    <t>叶县2020年度户厕改造抽粪车项目项目</t>
  </si>
  <si>
    <t>龚店、水寨、保安、常村、龙泉、辛店、仙台、叶邑、田庄、邓李、夏李、任店</t>
  </si>
  <si>
    <t>共涉及93行政村</t>
  </si>
  <si>
    <t>计划配套抽粪车93辆，每辆约3万元。</t>
  </si>
  <si>
    <t>该项目实施后，不仅该村村内群众入厕难及粪渣抽取难问题，同时可提升村内人居环境条件，惠及群众145863人。</t>
  </si>
  <si>
    <t>该项目实施后，不仅该村村内群众入厕难及粪渣抽取难问题，同时可提升村内人居环境条件，惠及群众2785人。</t>
  </si>
  <si>
    <t>5、仙台镇项目</t>
  </si>
  <si>
    <t>叶县2021年仙台镇现代农业示范区配套建设项目</t>
  </si>
  <si>
    <t>西马庄、董庄村、李庄村、吴哲庄村</t>
  </si>
  <si>
    <t>2021年8月30日--2021年10月30日</t>
  </si>
  <si>
    <t>计划平整治理坑塘3处，整治面积共计17475立方米；新建混凝土道路长650米，宽2米，厚20厘米；铺设下水道长500米，下挖深0.8米，内径0.24米，外径0.36米砖混结构；铺设砖道长200米，宽1.2米；建设附属用房3处，分别为砖木结构长20米，宽13米，高5米；砖木铝混结构长8米，宽3米；砖木结构长15米，宽6米，配套围墙40平方米，地坪200平方米。</t>
  </si>
  <si>
    <t>6、廉村镇项目</t>
  </si>
  <si>
    <t>叶县2021年廉村镇姚王村道路建设项目</t>
  </si>
  <si>
    <t>姚王村</t>
  </si>
  <si>
    <t>计划新建村内道路长900米。其中，长505米，宽4.5米，厚18厘米；长145米，宽4米，厚18厘米；长250米，宽3米，厚18厘米。</t>
  </si>
  <si>
    <t>该项目可解决该村1878名群众出行难问题。</t>
  </si>
  <si>
    <t>7、宗教局项目</t>
  </si>
  <si>
    <t>叶县2021年少数民族村基础设施建设项目</t>
  </si>
  <si>
    <t>保安镇、叶邑镇、常村镇</t>
  </si>
  <si>
    <t>保安镇庙岗村、暴沟村；叶邑镇北村；常村镇黄湾村</t>
  </si>
  <si>
    <t>2021年7月30日--2021年10月30日</t>
  </si>
  <si>
    <t>县民宗局</t>
  </si>
  <si>
    <t>1.保安镇庙岗村修干渠项目：清淤灌渠长360米，上口尺寸3.6米，加盖板长360米，宽4.5米，厚0.12米，盖板为预制G30钢筋混凝土空心楼板；2.保安镇暴沟王庄村道路项目，路长1000米，宽3米，厚18厘米；3.叶邑镇北村修路项目：路长2000米，宽3米，厚18厘米；4.常村镇黄湾行政村（红顶寺自然村）护坡项目，护坡总长155米，其中：临近主要道路护堤长90米，高2-5米；内侧护堤65米，均高1.5米；现有桥出口建5米长挡墙两道分别高2.3米、3米。</t>
  </si>
  <si>
    <t>该项目实施后，可极大提升村人居环境现状，改善群众日常生产生活条件，惠及群众6856人。</t>
  </si>
  <si>
    <t>该项目实施后，可极大提升村人居环境现状，改善群众日常生产生活条件，惠及贫困群众754人。</t>
  </si>
  <si>
    <t>8、辛店镇项目</t>
  </si>
  <si>
    <t>叶县2021年辛店镇岗底村道路建设项目</t>
  </si>
  <si>
    <t>岗底村</t>
  </si>
  <si>
    <t>计划为辛店镇岗底村新建村内道路3条，总长1367米。其中长87.3米，宽4.5米，厚18厘米；长1276.7米，宽4米，厚18厘米；长3米，宽3米，厚18厘米。</t>
  </si>
  <si>
    <t>该项目可解决该村，1052名群众出行难问题。</t>
  </si>
  <si>
    <t>该项目可解决该村386名贫困群众出行难问题。</t>
  </si>
  <si>
    <t>七、项目管理费</t>
  </si>
  <si>
    <t>叶县2021年扶贫项目管理费用</t>
  </si>
  <si>
    <t>管理费用</t>
  </si>
  <si>
    <t>涉及全县450个有扶贫资金项目村</t>
  </si>
  <si>
    <t>计划为全县2021年项目库189个项目，设置项目管理费，按照总项目2%提取。</t>
  </si>
  <si>
    <t>自筹资金</t>
  </si>
  <si>
    <t>项目管理费实施后，可有效解决项目前期设计、勘测、立项、招标等所需费用。提高项目实施的科学性及可行性，促使扶贫项目高效、精准落地实施。</t>
  </si>
  <si>
    <t>项目实施后，可有效改善贫困群众生产生活条件，增加村集体经济收入，拓宽贫困群众增收渠道，巩固脱贫成效，累计可惠及贫困群众151050人。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</si>
</sst>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yyyy&quot;年&quot;m&quot;月&quot;d&quot;日&quot;;@"/>
    <numFmt numFmtId="181" formatCode="0_ "/>
    <numFmt numFmtId="182" formatCode="0_);[Red]\(0\)"/>
    <numFmt numFmtId="183" formatCode="0.00_ "/>
  </numFmts>
  <fonts count="51">
    <font>
      <sz val="12"/>
      <name val="宋体"/>
      <family val="0"/>
    </font>
    <font>
      <sz val="11"/>
      <name val="宋体"/>
      <family val="0"/>
    </font>
    <font>
      <b/>
      <sz val="12"/>
      <name val="黑体"/>
      <family val="3"/>
    </font>
    <font>
      <b/>
      <sz val="12"/>
      <name val="宋体"/>
      <family val="0"/>
    </font>
    <font>
      <sz val="12"/>
      <name val="黑体"/>
      <family val="3"/>
    </font>
    <font>
      <b/>
      <sz val="14"/>
      <name val="黑体"/>
      <family val="3"/>
    </font>
    <font>
      <sz val="10"/>
      <name val="宋体"/>
      <family val="0"/>
    </font>
    <font>
      <sz val="12"/>
      <name val="仿宋_GB2312"/>
      <family val="3"/>
    </font>
    <font>
      <b/>
      <sz val="22"/>
      <name val="黑体"/>
      <family val="3"/>
    </font>
    <font>
      <sz val="22"/>
      <name val="黑体"/>
      <family val="3"/>
    </font>
    <font>
      <b/>
      <sz val="16"/>
      <name val="黑体"/>
      <family val="3"/>
    </font>
    <font>
      <sz val="14"/>
      <name val="黑体"/>
      <family val="3"/>
    </font>
    <font>
      <sz val="11"/>
      <name val="仿宋_GB2312"/>
      <family val="3"/>
    </font>
    <font>
      <sz val="14"/>
      <name val="宋体"/>
      <family val="0"/>
    </font>
    <font>
      <u val="single"/>
      <sz val="18"/>
      <name val="方正小标宋简体"/>
      <family val="4"/>
    </font>
    <font>
      <sz val="9"/>
      <name val="黑体"/>
      <family val="3"/>
    </font>
    <font>
      <sz val="10"/>
      <name val="黑体"/>
      <family val="3"/>
    </font>
    <font>
      <sz val="11"/>
      <color indexed="52"/>
      <name val="宋体"/>
      <family val="0"/>
    </font>
    <font>
      <sz val="11"/>
      <color indexed="8"/>
      <name val="宋体"/>
      <family val="0"/>
    </font>
    <font>
      <b/>
      <sz val="11"/>
      <color indexed="63"/>
      <name val="宋体"/>
      <family val="0"/>
    </font>
    <font>
      <sz val="12"/>
      <name val="Times New Roman"/>
      <family val="1"/>
    </font>
    <font>
      <b/>
      <sz val="13"/>
      <color indexed="54"/>
      <name val="宋体"/>
      <family val="0"/>
    </font>
    <font>
      <b/>
      <sz val="18"/>
      <color indexed="54"/>
      <name val="宋体"/>
      <family val="0"/>
    </font>
    <font>
      <u val="single"/>
      <sz val="11"/>
      <color indexed="20"/>
      <name val="宋体"/>
      <family val="0"/>
    </font>
    <font>
      <sz val="11"/>
      <color indexed="62"/>
      <name val="宋体"/>
      <family val="0"/>
    </font>
    <font>
      <sz val="11"/>
      <color indexed="9"/>
      <name val="宋体"/>
      <family val="0"/>
    </font>
    <font>
      <b/>
      <sz val="11"/>
      <color indexed="52"/>
      <name val="宋体"/>
      <family val="0"/>
    </font>
    <font>
      <sz val="11"/>
      <color indexed="16"/>
      <name val="宋体"/>
      <family val="0"/>
    </font>
    <font>
      <sz val="11"/>
      <color indexed="53"/>
      <name val="宋体"/>
      <family val="0"/>
    </font>
    <font>
      <b/>
      <sz val="15"/>
      <color indexed="54"/>
      <name val="宋体"/>
      <family val="0"/>
    </font>
    <font>
      <u val="single"/>
      <sz val="11"/>
      <color indexed="12"/>
      <name val="宋体"/>
      <family val="0"/>
    </font>
    <font>
      <sz val="11"/>
      <color indexed="10"/>
      <name val="宋体"/>
      <family val="0"/>
    </font>
    <font>
      <b/>
      <sz val="11"/>
      <color indexed="54"/>
      <name val="宋体"/>
      <family val="0"/>
    </font>
    <font>
      <i/>
      <sz val="11"/>
      <color indexed="2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b/>
      <sz val="13"/>
      <color indexed="56"/>
      <name val="宋体"/>
      <family val="0"/>
    </font>
    <font>
      <sz val="11"/>
      <color indexed="60"/>
      <name val="宋体"/>
      <family val="0"/>
    </font>
    <font>
      <sz val="10"/>
      <name val="Arial"/>
      <family val="2"/>
    </font>
    <font>
      <b/>
      <sz val="11"/>
      <color indexed="56"/>
      <name val="宋体"/>
      <family val="0"/>
    </font>
    <font>
      <b/>
      <sz val="15"/>
      <color indexed="56"/>
      <name val="宋体"/>
      <family val="0"/>
    </font>
    <font>
      <b/>
      <sz val="18"/>
      <color indexed="56"/>
      <name val="宋体"/>
      <family val="0"/>
    </font>
    <font>
      <sz val="11"/>
      <color indexed="20"/>
      <name val="宋体"/>
      <family val="0"/>
    </font>
    <font>
      <sz val="11"/>
      <color indexed="8"/>
      <name val="Tahoma"/>
      <family val="2"/>
    </font>
    <font>
      <sz val="18"/>
      <name val="方正小标宋简体"/>
      <family val="4"/>
    </font>
    <font>
      <b/>
      <sz val="12"/>
      <name val="Calibri"/>
      <family val="0"/>
    </font>
    <font>
      <sz val="12"/>
      <name val="Cambria"/>
      <family val="0"/>
    </font>
    <font>
      <sz val="12"/>
      <name val="Calibri"/>
      <family val="0"/>
    </font>
  </fonts>
  <fills count="28">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27"/>
        <bgColor indexed="64"/>
      </patternFill>
    </fill>
    <fill>
      <patternFill patternType="solid">
        <fgColor indexed="55"/>
        <bgColor indexed="64"/>
      </patternFill>
    </fill>
    <fill>
      <patternFill patternType="solid">
        <fgColor indexed="46"/>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s>
  <borders count="3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border>
    <border>
      <left>
        <color indexed="63"/>
      </left>
      <right style="thin"/>
      <top style="thin"/>
      <bottom/>
    </border>
    <border>
      <left style="thin"/>
      <right style="thin"/>
      <top style="thin"/>
      <bottom/>
    </border>
    <border>
      <left style="thin"/>
      <right style="thin"/>
      <top style="thin"/>
      <bottom>
        <color indexed="63"/>
      </bottom>
    </border>
    <border>
      <left style="thin"/>
      <right>
        <color indexed="63"/>
      </right>
      <top/>
      <bottom/>
    </border>
    <border>
      <left>
        <color indexed="63"/>
      </left>
      <right style="thin"/>
      <top/>
      <bottom/>
    </border>
    <border>
      <left style="thin"/>
      <right style="thin"/>
      <top/>
      <bottom/>
    </border>
    <border>
      <left>
        <color indexed="63"/>
      </left>
      <right>
        <color indexed="63"/>
      </right>
      <top>
        <color indexed="63"/>
      </top>
      <bottom style="thin"/>
    </border>
    <border>
      <left style="thin"/>
      <right style="thin"/>
      <top/>
      <bottom style="thin"/>
    </border>
    <border>
      <left style="thin"/>
      <right>
        <color indexed="63"/>
      </right>
      <top/>
      <bottom style="thin"/>
    </border>
    <border>
      <left>
        <color indexed="63"/>
      </left>
      <right style="thin"/>
      <top/>
      <bottom style="thin"/>
    </border>
  </borders>
  <cellStyleXfs count="1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9" fillId="4" borderId="1" applyNumberFormat="0" applyAlignment="0" applyProtection="0"/>
    <xf numFmtId="0" fontId="24" fillId="5" borderId="2"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18" fillId="4" borderId="0" applyNumberFormat="0" applyBorder="0" applyAlignment="0" applyProtection="0"/>
    <xf numFmtId="0" fontId="26" fillId="4" borderId="2" applyNumberFormat="0" applyAlignment="0" applyProtection="0"/>
    <xf numFmtId="0" fontId="27" fillId="6" borderId="0" applyNumberFormat="0" applyBorder="0" applyAlignment="0" applyProtection="0"/>
    <xf numFmtId="179" fontId="0" fillId="0" borderId="0" applyFont="0" applyFill="0" applyBorder="0" applyAlignment="0" applyProtection="0"/>
    <xf numFmtId="0" fontId="25"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23" fillId="0" borderId="0" applyNumberFormat="0" applyFill="0" applyBorder="0" applyAlignment="0" applyProtection="0"/>
    <xf numFmtId="0" fontId="18" fillId="7" borderId="3" applyNumberFormat="0" applyFont="0" applyAlignment="0" applyProtection="0"/>
    <xf numFmtId="0" fontId="0" fillId="0" borderId="0">
      <alignment vertical="center"/>
      <protection/>
    </xf>
    <xf numFmtId="0" fontId="25" fillId="8" borderId="0" applyNumberFormat="0" applyBorder="0" applyAlignment="0" applyProtection="0"/>
    <xf numFmtId="0" fontId="25" fillId="5" borderId="0" applyNumberFormat="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20" fillId="0" borderId="0">
      <alignment/>
      <protection/>
    </xf>
    <xf numFmtId="0" fontId="22" fillId="0" borderId="0" applyNumberFormat="0" applyFill="0" applyBorder="0" applyAlignment="0" applyProtection="0"/>
    <xf numFmtId="0" fontId="0" fillId="0" borderId="0">
      <alignment vertical="center"/>
      <protection/>
    </xf>
    <xf numFmtId="0" fontId="33" fillId="0" borderId="0" applyNumberFormat="0" applyFill="0" applyBorder="0" applyAlignment="0" applyProtection="0"/>
    <xf numFmtId="0" fontId="29" fillId="0" borderId="4" applyNumberFormat="0" applyFill="0" applyAlignment="0" applyProtection="0"/>
    <xf numFmtId="0" fontId="21" fillId="0" borderId="4" applyNumberFormat="0" applyFill="0" applyAlignment="0" applyProtection="0"/>
    <xf numFmtId="0" fontId="25" fillId="9" borderId="0" applyNumberFormat="0" applyBorder="0" applyAlignment="0" applyProtection="0"/>
    <xf numFmtId="0" fontId="32" fillId="0" borderId="5" applyNumberFormat="0" applyFill="0" applyAlignment="0" applyProtection="0"/>
    <xf numFmtId="0" fontId="25" fillId="5" borderId="0" applyNumberFormat="0" applyBorder="0" applyAlignment="0" applyProtection="0"/>
    <xf numFmtId="0" fontId="19" fillId="3" borderId="1" applyNumberFormat="0" applyAlignment="0" applyProtection="0"/>
    <xf numFmtId="0" fontId="34" fillId="3" borderId="2" applyNumberFormat="0" applyAlignment="0" applyProtection="0"/>
    <xf numFmtId="0" fontId="18" fillId="10" borderId="0" applyNumberFormat="0" applyBorder="0" applyAlignment="0" applyProtection="0"/>
    <xf numFmtId="0" fontId="35" fillId="11" borderId="6"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25" fillId="14" borderId="0" applyNumberFormat="0" applyBorder="0" applyAlignment="0" applyProtection="0"/>
    <xf numFmtId="0" fontId="28" fillId="0" borderId="7" applyNumberFormat="0" applyFill="0" applyAlignment="0" applyProtection="0"/>
    <xf numFmtId="0" fontId="18" fillId="9" borderId="0" applyNumberFormat="0" applyBorder="0" applyAlignment="0" applyProtection="0"/>
    <xf numFmtId="0" fontId="18" fillId="6" borderId="0" applyNumberFormat="0" applyBorder="0" applyAlignment="0" applyProtection="0"/>
    <xf numFmtId="0" fontId="36" fillId="0" borderId="8" applyNumberFormat="0" applyFill="0" applyAlignment="0" applyProtection="0"/>
    <xf numFmtId="0" fontId="37" fillId="13" borderId="0" applyNumberFormat="0" applyBorder="0" applyAlignment="0" applyProtection="0"/>
    <xf numFmtId="0" fontId="18" fillId="8" borderId="0" applyNumberFormat="0" applyBorder="0" applyAlignment="0" applyProtection="0"/>
    <xf numFmtId="0" fontId="38" fillId="15" borderId="0" applyNumberFormat="0" applyBorder="0" applyAlignment="0" applyProtection="0"/>
    <xf numFmtId="0" fontId="18" fillId="13" borderId="0" applyNumberFormat="0" applyBorder="0" applyAlignment="0" applyProtection="0"/>
    <xf numFmtId="0" fontId="18" fillId="2" borderId="0" applyNumberFormat="0" applyBorder="0" applyAlignment="0" applyProtection="0"/>
    <xf numFmtId="0" fontId="25" fillId="16" borderId="0" applyNumberFormat="0" applyBorder="0" applyAlignment="0" applyProtection="0"/>
    <xf numFmtId="0" fontId="18" fillId="5" borderId="0" applyNumberFormat="0" applyBorder="0" applyAlignment="0" applyProtection="0"/>
    <xf numFmtId="0" fontId="17" fillId="0" borderId="7" applyNumberFormat="0" applyFill="0" applyAlignment="0" applyProtection="0"/>
    <xf numFmtId="0" fontId="18" fillId="10" borderId="0" applyNumberFormat="0" applyBorder="0" applyAlignment="0" applyProtection="0"/>
    <xf numFmtId="0" fontId="18" fillId="2" borderId="0" applyNumberFormat="0" applyBorder="0" applyAlignment="0" applyProtection="0"/>
    <xf numFmtId="0" fontId="19" fillId="4" borderId="1" applyNumberFormat="0" applyAlignment="0" applyProtection="0"/>
    <xf numFmtId="0" fontId="18" fillId="7" borderId="0" applyNumberFormat="0" applyBorder="0" applyAlignment="0" applyProtection="0"/>
    <xf numFmtId="0" fontId="18" fillId="5"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18" fillId="7" borderId="0" applyNumberFormat="0" applyBorder="0" applyAlignment="0" applyProtection="0"/>
    <xf numFmtId="0" fontId="26" fillId="4" borderId="2" applyNumberFormat="0" applyAlignment="0" applyProtection="0"/>
    <xf numFmtId="0" fontId="18" fillId="15" borderId="0" applyNumberFormat="0" applyBorder="0" applyAlignment="0" applyProtection="0"/>
    <xf numFmtId="0" fontId="25" fillId="18" borderId="0" applyNumberFormat="0" applyBorder="0" applyAlignment="0" applyProtection="0"/>
    <xf numFmtId="0" fontId="18" fillId="2"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40" fillId="15" borderId="0" applyNumberFormat="0" applyBorder="0" applyAlignment="0" applyProtection="0"/>
    <xf numFmtId="0" fontId="18" fillId="4" borderId="0" applyNumberFormat="0" applyBorder="0" applyAlignment="0" applyProtection="0"/>
    <xf numFmtId="0" fontId="25" fillId="4" borderId="0" applyNumberFormat="0" applyBorder="0" applyAlignment="0" applyProtection="0"/>
    <xf numFmtId="0" fontId="18" fillId="2" borderId="0" applyNumberFormat="0" applyBorder="0" applyAlignment="0" applyProtection="0"/>
    <xf numFmtId="0" fontId="18" fillId="6" borderId="0" applyNumberFormat="0" applyBorder="0" applyAlignment="0" applyProtection="0"/>
    <xf numFmtId="0" fontId="18" fillId="13" borderId="0" applyNumberFormat="0" applyBorder="0" applyAlignment="0" applyProtection="0"/>
    <xf numFmtId="0" fontId="0" fillId="0" borderId="0">
      <alignment vertical="center"/>
      <protection/>
    </xf>
    <xf numFmtId="0" fontId="18" fillId="12" borderId="0" applyNumberFormat="0" applyBorder="0" applyAlignment="0" applyProtection="0"/>
    <xf numFmtId="0" fontId="0" fillId="0" borderId="0">
      <alignment vertical="center"/>
      <protection/>
    </xf>
    <xf numFmtId="0" fontId="18" fillId="12"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9" borderId="0" applyNumberFormat="0" applyBorder="0" applyAlignment="0" applyProtection="0"/>
    <xf numFmtId="0" fontId="18" fillId="8"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0" fillId="0" borderId="0">
      <alignment vertical="center"/>
      <protection/>
    </xf>
    <xf numFmtId="0" fontId="25" fillId="8"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43" fillId="0" borderId="9" applyNumberFormat="0" applyFill="0" applyAlignment="0" applyProtection="0"/>
    <xf numFmtId="0" fontId="43" fillId="0" borderId="9"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6" borderId="0" applyNumberFormat="0" applyBorder="0" applyAlignment="0" applyProtection="0"/>
    <xf numFmtId="0" fontId="45" fillId="6" borderId="0" applyNumberFormat="0" applyBorder="0" applyAlignment="0" applyProtection="0"/>
    <xf numFmtId="0" fontId="18" fillId="0" borderId="0">
      <alignment vertical="center"/>
      <protection/>
    </xf>
    <xf numFmtId="0" fontId="0" fillId="0" borderId="0">
      <alignment/>
      <protection/>
    </xf>
    <xf numFmtId="0" fontId="0" fillId="0" borderId="0">
      <alignment vertical="center"/>
      <protection/>
    </xf>
    <xf numFmtId="0" fontId="25" fillId="20" borderId="0" applyNumberFormat="0" applyBorder="0" applyAlignment="0" applyProtection="0"/>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5" fillId="23" borderId="0" applyNumberFormat="0" applyBorder="0" applyAlignment="0" applyProtection="0"/>
    <xf numFmtId="0" fontId="4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4" fillId="5" borderId="2" applyNumberFormat="0" applyAlignment="0" applyProtection="0"/>
    <xf numFmtId="0" fontId="0" fillId="0" borderId="0">
      <alignment vertical="center"/>
      <protection/>
    </xf>
    <xf numFmtId="0" fontId="24" fillId="5" borderId="2"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0">
      <alignment vertical="center"/>
      <protection/>
    </xf>
    <xf numFmtId="0" fontId="46" fillId="0" borderId="0">
      <alignment/>
      <protection/>
    </xf>
    <xf numFmtId="0" fontId="46" fillId="0" borderId="0">
      <alignment/>
      <protection/>
    </xf>
    <xf numFmtId="0" fontId="0" fillId="0" borderId="0">
      <alignment/>
      <protection/>
    </xf>
    <xf numFmtId="0" fontId="37" fillId="13" borderId="0" applyNumberFormat="0" applyBorder="0" applyAlignment="0" applyProtection="0"/>
    <xf numFmtId="0" fontId="37" fillId="13" borderId="0" applyNumberFormat="0" applyBorder="0" applyAlignment="0" applyProtection="0"/>
    <xf numFmtId="0" fontId="36" fillId="0" borderId="12" applyNumberFormat="0" applyFill="0" applyAlignment="0" applyProtection="0"/>
    <xf numFmtId="0" fontId="36" fillId="0" borderId="12" applyNumberFormat="0" applyFill="0" applyAlignment="0" applyProtection="0"/>
    <xf numFmtId="0" fontId="35" fillId="11" borderId="6" applyNumberFormat="0" applyAlignment="0" applyProtection="0"/>
    <xf numFmtId="0" fontId="35" fillId="11" borderId="6"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7" fillId="0" borderId="7" applyNumberFormat="0" applyFill="0" applyAlignment="0" applyProtection="0"/>
    <xf numFmtId="0" fontId="25" fillId="26"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40" fillId="15" borderId="0" applyNumberFormat="0" applyBorder="0" applyAlignment="0" applyProtection="0"/>
    <xf numFmtId="0" fontId="20" fillId="7" borderId="3" applyNumberFormat="0" applyFont="0" applyAlignment="0" applyProtection="0"/>
    <xf numFmtId="0" fontId="0" fillId="0" borderId="0">
      <alignment/>
      <protection/>
    </xf>
    <xf numFmtId="0" fontId="0" fillId="0" borderId="0">
      <alignment/>
      <protection/>
    </xf>
  </cellStyleXfs>
  <cellXfs count="257">
    <xf numFmtId="0" fontId="0" fillId="0" borderId="0" xfId="0"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4"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180" fontId="6" fillId="0" borderId="0" xfId="0" applyNumberFormat="1"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horizontal="left" vertical="center"/>
    </xf>
    <xf numFmtId="181" fontId="0" fillId="0" borderId="0" xfId="0" applyNumberFormat="1" applyFont="1" applyFill="1" applyAlignment="1">
      <alignment horizontal="center" vertical="center"/>
    </xf>
    <xf numFmtId="0" fontId="0" fillId="0" borderId="0" xfId="0" applyNumberFormat="1"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left" vertical="center" wrapText="1"/>
    </xf>
    <xf numFmtId="180" fontId="6" fillId="0" borderId="0" xfId="0" applyNumberFormat="1" applyFont="1" applyFill="1" applyAlignment="1">
      <alignment horizontal="center" vertical="center" wrapText="1"/>
    </xf>
    <xf numFmtId="0" fontId="6" fillId="0" borderId="0" xfId="0" applyFont="1" applyFill="1" applyAlignment="1">
      <alignment horizontal="left" vertical="center" wrapText="1"/>
    </xf>
    <xf numFmtId="0" fontId="8" fillId="0" borderId="0" xfId="0" applyFont="1" applyFill="1" applyAlignment="1">
      <alignment horizontal="center" vertical="center" wrapText="1"/>
    </xf>
    <xf numFmtId="180" fontId="9"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180" fontId="0" fillId="0" borderId="0" xfId="0" applyNumberFormat="1" applyFont="1" applyFill="1" applyAlignment="1">
      <alignment horizontal="center" vertical="center" wrapText="1"/>
    </xf>
    <xf numFmtId="0" fontId="3"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5" xfId="0" applyFont="1" applyFill="1" applyBorder="1" applyAlignment="1">
      <alignment horizontal="center" vertical="center" wrapText="1"/>
    </xf>
    <xf numFmtId="180" fontId="10" fillId="0" borderId="16" xfId="0" applyNumberFormat="1" applyFont="1" applyFill="1" applyBorder="1" applyAlignment="1">
      <alignment horizontal="center" vertical="center" wrapText="1"/>
    </xf>
    <xf numFmtId="180" fontId="10" fillId="0" borderId="17"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180" fontId="11"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0" fillId="0" borderId="13" xfId="0" applyFont="1" applyFill="1" applyBorder="1" applyAlignment="1">
      <alignment horizontal="center" vertical="center"/>
    </xf>
    <xf numFmtId="180" fontId="48" fillId="0" borderId="13" xfId="0" applyNumberFormat="1" applyFont="1" applyFill="1" applyBorder="1" applyAlignment="1">
      <alignment horizontal="center" vertical="center" wrapText="1"/>
    </xf>
    <xf numFmtId="0" fontId="7" fillId="0" borderId="13" xfId="0" applyFont="1" applyFill="1" applyBorder="1" applyAlignment="1">
      <alignment horizontal="left" vertical="center"/>
    </xf>
    <xf numFmtId="0" fontId="0" fillId="0" borderId="13" xfId="169" applyFont="1" applyFill="1" applyBorder="1" applyAlignment="1">
      <alignment horizontal="center" vertical="center" wrapText="1"/>
      <protection/>
    </xf>
    <xf numFmtId="0" fontId="0" fillId="0" borderId="13" xfId="169" applyFont="1" applyFill="1" applyBorder="1" applyAlignment="1">
      <alignment horizontal="center" vertical="center" wrapText="1"/>
      <protection/>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2" fillId="0" borderId="14" xfId="169" applyFont="1" applyFill="1" applyBorder="1" applyAlignment="1">
      <alignment horizontal="center" vertical="center" wrapText="1"/>
      <protection/>
    </xf>
    <xf numFmtId="0" fontId="2" fillId="0" borderId="19" xfId="169" applyFont="1" applyFill="1" applyBorder="1" applyAlignment="1">
      <alignment horizontal="center" vertical="center" wrapText="1"/>
      <protection/>
    </xf>
    <xf numFmtId="0" fontId="2" fillId="0" borderId="13" xfId="169" applyFont="1" applyFill="1" applyBorder="1" applyAlignment="1">
      <alignment horizontal="center" vertical="center" wrapText="1"/>
      <protection/>
    </xf>
    <xf numFmtId="0" fontId="4" fillId="0" borderId="13" xfId="169" applyFont="1" applyFill="1" applyBorder="1" applyAlignment="1">
      <alignment horizontal="center" vertical="center" wrapText="1"/>
      <protection/>
    </xf>
    <xf numFmtId="0" fontId="0" fillId="0" borderId="20" xfId="169" applyFont="1" applyFill="1" applyBorder="1" applyAlignment="1">
      <alignment horizontal="center" vertical="center" wrapText="1"/>
      <protection/>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3" fillId="0" borderId="23" xfId="0" applyFont="1" applyFill="1" applyBorder="1" applyAlignment="1">
      <alignment horizontal="center" vertical="center" wrapText="1"/>
    </xf>
    <xf numFmtId="180" fontId="0" fillId="0" borderId="23"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180" fontId="0"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xf>
    <xf numFmtId="182" fontId="0" fillId="0" borderId="13" xfId="0" applyNumberFormat="1" applyFont="1" applyFill="1" applyBorder="1" applyAlignment="1">
      <alignment horizontal="center" vertical="center" wrapText="1"/>
    </xf>
    <xf numFmtId="57" fontId="0" fillId="0" borderId="13" xfId="0" applyNumberFormat="1" applyFont="1" applyFill="1" applyBorder="1" applyAlignment="1">
      <alignment horizontal="center" vertical="center" wrapText="1"/>
    </xf>
    <xf numFmtId="0" fontId="12" fillId="0" borderId="0" xfId="0" applyFont="1" applyFill="1" applyAlignment="1">
      <alignment horizontal="left" vertical="center" wrapText="1"/>
    </xf>
    <xf numFmtId="0" fontId="1" fillId="0" borderId="0" xfId="0" applyFont="1" applyFill="1" applyAlignment="1">
      <alignment vertical="center" wrapText="1"/>
    </xf>
    <xf numFmtId="181" fontId="1" fillId="0" borderId="0" xfId="0" applyNumberFormat="1" applyFont="1" applyFill="1" applyAlignment="1">
      <alignment horizontal="center" vertical="center" wrapText="1"/>
    </xf>
    <xf numFmtId="0" fontId="1" fillId="0" borderId="0" xfId="0" applyNumberFormat="1" applyFont="1" applyFill="1" applyAlignment="1">
      <alignment horizontal="center" vertical="center" wrapText="1"/>
    </xf>
    <xf numFmtId="181" fontId="8"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vertical="center" wrapText="1"/>
    </xf>
    <xf numFmtId="181" fontId="3" fillId="0" borderId="0"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181" fontId="3" fillId="0" borderId="13"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181" fontId="10" fillId="0" borderId="15" xfId="0" applyNumberFormat="1" applyFont="1" applyFill="1" applyBorder="1" applyAlignment="1">
      <alignment horizontal="center" vertical="center" wrapText="1"/>
    </xf>
    <xf numFmtId="183" fontId="2" fillId="0" borderId="13" xfId="0" applyNumberFormat="1" applyFont="1" applyFill="1" applyBorder="1" applyAlignment="1">
      <alignment horizontal="center" vertical="center" wrapText="1"/>
    </xf>
    <xf numFmtId="181" fontId="2"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181" fontId="0" fillId="0" borderId="13" xfId="0" applyNumberFormat="1" applyFont="1" applyFill="1" applyBorder="1" applyAlignment="1">
      <alignment horizontal="center" vertical="center"/>
    </xf>
    <xf numFmtId="0" fontId="0" fillId="0" borderId="13" xfId="0" applyFont="1" applyFill="1" applyBorder="1" applyAlignment="1">
      <alignment vertical="center"/>
    </xf>
    <xf numFmtId="0" fontId="0" fillId="0" borderId="13" xfId="0" applyFont="1" applyFill="1" applyBorder="1" applyAlignment="1">
      <alignment vertical="center" wrapText="1"/>
    </xf>
    <xf numFmtId="181" fontId="0" fillId="0" borderId="13" xfId="169" applyNumberFormat="1" applyFont="1" applyFill="1" applyBorder="1" applyAlignment="1">
      <alignment horizontal="center" vertical="center" wrapText="1"/>
      <protection/>
    </xf>
    <xf numFmtId="0" fontId="0" fillId="0" borderId="13" xfId="169" applyFont="1" applyFill="1" applyBorder="1" applyAlignment="1">
      <alignment horizontal="left" vertical="center" wrapText="1"/>
      <protection/>
    </xf>
    <xf numFmtId="0" fontId="0" fillId="0" borderId="13" xfId="0" applyFont="1" applyFill="1" applyBorder="1" applyAlignment="1">
      <alignment horizontal="justify" vertical="center" wrapText="1"/>
    </xf>
    <xf numFmtId="0" fontId="0" fillId="0" borderId="13" xfId="0" applyFont="1" applyFill="1" applyBorder="1" applyAlignment="1">
      <alignment horizontal="center" vertical="center"/>
    </xf>
    <xf numFmtId="0" fontId="0" fillId="0" borderId="13" xfId="0" applyFont="1" applyFill="1" applyBorder="1" applyAlignment="1">
      <alignment horizontal="left" vertical="center" wrapText="1"/>
    </xf>
    <xf numFmtId="183" fontId="3" fillId="0" borderId="23" xfId="0" applyNumberFormat="1" applyFont="1" applyFill="1" applyBorder="1" applyAlignment="1">
      <alignment horizontal="center" vertical="center" wrapText="1"/>
    </xf>
    <xf numFmtId="181" fontId="3" fillId="0" borderId="23" xfId="0" applyNumberFormat="1" applyFont="1" applyFill="1" applyBorder="1" applyAlignment="1">
      <alignment horizontal="center" vertical="center" wrapText="1"/>
    </xf>
    <xf numFmtId="0" fontId="3" fillId="0" borderId="23"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183" fontId="0" fillId="0" borderId="13" xfId="0" applyNumberFormat="1" applyFont="1" applyFill="1" applyBorder="1" applyAlignment="1">
      <alignment horizontal="center" vertical="center" wrapText="1"/>
    </xf>
    <xf numFmtId="181" fontId="0" fillId="0" borderId="13" xfId="0" applyNumberFormat="1" applyFont="1" applyFill="1" applyBorder="1" applyAlignment="1">
      <alignment horizontal="center" vertical="center" wrapText="1"/>
    </xf>
    <xf numFmtId="183" fontId="3" fillId="0" borderId="13" xfId="0" applyNumberFormat="1" applyFont="1" applyFill="1" applyBorder="1" applyAlignment="1">
      <alignment horizontal="center" vertical="center" wrapText="1"/>
    </xf>
    <xf numFmtId="181" fontId="0" fillId="0" borderId="13" xfId="0" applyNumberFormat="1" applyFont="1" applyFill="1" applyBorder="1" applyAlignment="1">
      <alignment horizontal="center" vertical="center" wrapText="1"/>
    </xf>
    <xf numFmtId="0" fontId="3" fillId="0" borderId="23" xfId="0" applyFont="1" applyFill="1" applyBorder="1" applyAlignment="1">
      <alignment vertical="center"/>
    </xf>
    <xf numFmtId="49" fontId="0" fillId="0" borderId="13" xfId="0" applyNumberFormat="1" applyFont="1" applyFill="1" applyBorder="1" applyAlignment="1" applyProtection="1">
      <alignment horizontal="center" vertical="center" wrapText="1"/>
      <protection/>
    </xf>
    <xf numFmtId="0" fontId="9" fillId="0" borderId="0" xfId="0" applyFont="1" applyFill="1" applyAlignment="1">
      <alignment horizontal="center" vertical="center" wrapText="1"/>
    </xf>
    <xf numFmtId="0" fontId="4" fillId="0" borderId="1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169" applyFont="1" applyFill="1" applyBorder="1" applyAlignment="1">
      <alignment horizontal="center" vertical="center" wrapText="1"/>
      <protection/>
    </xf>
    <xf numFmtId="0" fontId="0" fillId="0" borderId="13" xfId="0" applyNumberFormat="1" applyFont="1" applyFill="1" applyBorder="1" applyAlignment="1" applyProtection="1">
      <alignment horizontal="center" vertical="center" wrapText="1"/>
      <protection/>
    </xf>
    <xf numFmtId="182" fontId="0" fillId="0" borderId="13" xfId="0" applyNumberFormat="1" applyFont="1" applyFill="1" applyBorder="1" applyAlignment="1" applyProtection="1">
      <alignment horizontal="center" vertical="center" wrapText="1"/>
      <protection/>
    </xf>
    <xf numFmtId="180" fontId="4" fillId="0" borderId="13"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13" xfId="0" applyFont="1" applyFill="1" applyBorder="1" applyAlignment="1">
      <alignment vertical="center"/>
    </xf>
    <xf numFmtId="0" fontId="2" fillId="0" borderId="13" xfId="0" applyFont="1" applyFill="1" applyBorder="1" applyAlignment="1">
      <alignment horizontal="center" vertical="center"/>
    </xf>
    <xf numFmtId="180" fontId="0" fillId="0" borderId="13" xfId="0" applyNumberFormat="1" applyFont="1" applyFill="1" applyBorder="1" applyAlignment="1">
      <alignment horizontal="center" vertical="center"/>
    </xf>
    <xf numFmtId="182" fontId="0" fillId="0" borderId="13" xfId="0" applyNumberFormat="1" applyFont="1" applyFill="1" applyBorder="1" applyAlignment="1" applyProtection="1">
      <alignment horizontal="justify" vertical="center" wrapText="1"/>
      <protection/>
    </xf>
    <xf numFmtId="181" fontId="0" fillId="0" borderId="13"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13" xfId="0" applyFont="1" applyFill="1" applyBorder="1" applyAlignment="1">
      <alignment horizontal="center" vertical="center"/>
    </xf>
    <xf numFmtId="0" fontId="1" fillId="0" borderId="13" xfId="0" applyFont="1" applyFill="1" applyBorder="1" applyAlignment="1">
      <alignment horizontal="justify" vertical="center" wrapText="1"/>
    </xf>
    <xf numFmtId="0" fontId="3" fillId="0" borderId="13" xfId="169" applyFont="1" applyFill="1" applyBorder="1" applyAlignment="1">
      <alignment horizontal="center" vertical="center" wrapText="1"/>
      <protection/>
    </xf>
    <xf numFmtId="0" fontId="0" fillId="0" borderId="13" xfId="169" applyFont="1" applyFill="1" applyBorder="1" applyAlignment="1">
      <alignment horizontal="justify" vertical="center" wrapText="1"/>
      <protection/>
    </xf>
    <xf numFmtId="0" fontId="1" fillId="0" borderId="13" xfId="169" applyFont="1" applyFill="1" applyBorder="1" applyAlignment="1">
      <alignment horizontal="justify" vertical="center" wrapText="1"/>
      <protection/>
    </xf>
    <xf numFmtId="0" fontId="49" fillId="0" borderId="13" xfId="0"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2" fillId="0" borderId="13" xfId="169"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0" fillId="0" borderId="13" xfId="169" applyFont="1" applyFill="1" applyBorder="1" applyAlignment="1" applyProtection="1">
      <alignment horizontal="center" vertical="center" wrapText="1"/>
      <protection/>
    </xf>
    <xf numFmtId="0" fontId="5" fillId="0" borderId="1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13" xfId="0" applyFont="1" applyFill="1" applyBorder="1" applyAlignment="1">
      <alignment horizontal="center" vertical="center"/>
    </xf>
    <xf numFmtId="0" fontId="3" fillId="0" borderId="21" xfId="169" applyFont="1" applyFill="1" applyBorder="1" applyAlignment="1">
      <alignment horizontal="center" vertical="center" wrapText="1"/>
      <protection/>
    </xf>
    <xf numFmtId="0" fontId="3" fillId="0" borderId="22" xfId="169" applyFont="1" applyFill="1" applyBorder="1" applyAlignment="1">
      <alignment horizontal="center" vertical="center" wrapText="1"/>
      <protection/>
    </xf>
    <xf numFmtId="0" fontId="3" fillId="0" borderId="23"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5" xfId="169" applyFont="1" applyFill="1" applyBorder="1" applyAlignment="1">
      <alignment horizontal="center" vertical="center" wrapText="1"/>
      <protection/>
    </xf>
    <xf numFmtId="0" fontId="3" fillId="0" borderId="26" xfId="169" applyFont="1" applyFill="1" applyBorder="1" applyAlignment="1">
      <alignment horizontal="center" vertical="center" wrapText="1"/>
      <protection/>
    </xf>
    <xf numFmtId="0" fontId="3" fillId="0" borderId="27"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7"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3" xfId="0" applyFont="1" applyFill="1" applyBorder="1" applyAlignment="1">
      <alignment horizontal="center" vertical="center" wrapText="1"/>
    </xf>
    <xf numFmtId="180" fontId="11" fillId="0" borderId="13" xfId="0" applyNumberFormat="1" applyFont="1" applyFill="1" applyBorder="1" applyAlignment="1">
      <alignment horizontal="center" vertical="center"/>
    </xf>
    <xf numFmtId="0" fontId="5" fillId="0" borderId="13" xfId="0" applyFont="1" applyFill="1" applyBorder="1" applyAlignment="1">
      <alignment vertical="center"/>
    </xf>
    <xf numFmtId="0" fontId="3" fillId="0" borderId="13" xfId="0" applyFont="1" applyFill="1" applyBorder="1" applyAlignment="1">
      <alignment vertical="center"/>
    </xf>
    <xf numFmtId="183" fontId="0" fillId="0" borderId="23" xfId="0" applyNumberFormat="1" applyFont="1" applyFill="1" applyBorder="1" applyAlignment="1">
      <alignment horizontal="center" vertical="center" wrapText="1"/>
    </xf>
    <xf numFmtId="181" fontId="0" fillId="0" borderId="23" xfId="0" applyNumberFormat="1" applyFont="1" applyFill="1" applyBorder="1" applyAlignment="1">
      <alignment horizontal="center" vertical="center" wrapText="1"/>
    </xf>
    <xf numFmtId="0" fontId="0" fillId="0" borderId="13" xfId="0" applyFont="1" applyFill="1" applyBorder="1" applyAlignment="1">
      <alignment horizontal="justify" vertical="center" wrapText="1"/>
    </xf>
    <xf numFmtId="0" fontId="2" fillId="0" borderId="13" xfId="0" applyFont="1" applyFill="1" applyBorder="1" applyAlignment="1">
      <alignment horizontal="center" vertical="center"/>
    </xf>
    <xf numFmtId="183" fontId="2" fillId="0" borderId="13" xfId="0" applyNumberFormat="1" applyFont="1" applyFill="1" applyBorder="1" applyAlignment="1">
      <alignment horizontal="center" vertical="center" wrapText="1"/>
    </xf>
    <xf numFmtId="181" fontId="2" fillId="0" borderId="13" xfId="0" applyNumberFormat="1" applyFont="1" applyFill="1" applyBorder="1" applyAlignment="1">
      <alignment horizontal="center" vertical="center" wrapText="1"/>
    </xf>
    <xf numFmtId="183" fontId="13" fillId="0" borderId="13" xfId="0" applyNumberFormat="1" applyFont="1" applyFill="1" applyBorder="1" applyAlignment="1">
      <alignment horizontal="center" vertical="center" wrapText="1"/>
    </xf>
    <xf numFmtId="181" fontId="13" fillId="0" borderId="13" xfId="0" applyNumberFormat="1" applyFont="1" applyFill="1" applyBorder="1" applyAlignment="1">
      <alignment horizontal="center" vertical="center" wrapText="1"/>
    </xf>
    <xf numFmtId="183" fontId="3" fillId="0" borderId="23" xfId="0" applyNumberFormat="1" applyFont="1" applyFill="1" applyBorder="1" applyAlignment="1">
      <alignment horizontal="center" vertical="center" wrapText="1"/>
    </xf>
    <xf numFmtId="181" fontId="3" fillId="0" borderId="23" xfId="0" applyNumberFormat="1" applyFont="1" applyFill="1" applyBorder="1" applyAlignment="1">
      <alignment horizontal="center" vertical="center" wrapText="1"/>
    </xf>
    <xf numFmtId="0" fontId="0" fillId="0" borderId="13" xfId="0" applyFont="1" applyFill="1" applyBorder="1" applyAlignment="1">
      <alignment horizontal="center" vertical="center"/>
    </xf>
    <xf numFmtId="183" fontId="3" fillId="0" borderId="27" xfId="0" applyNumberFormat="1" applyFont="1" applyFill="1" applyBorder="1" applyAlignment="1">
      <alignment horizontal="center" vertical="center" wrapText="1"/>
    </xf>
    <xf numFmtId="181" fontId="3" fillId="0" borderId="27" xfId="0" applyNumberFormat="1" applyFont="1" applyFill="1" applyBorder="1" applyAlignment="1">
      <alignment horizontal="center" vertical="center" wrapText="1"/>
    </xf>
    <xf numFmtId="0" fontId="3" fillId="0" borderId="27" xfId="0" applyFont="1" applyFill="1" applyBorder="1" applyAlignment="1">
      <alignment horizontal="justify" vertical="center" wrapText="1"/>
    </xf>
    <xf numFmtId="0" fontId="5" fillId="0" borderId="13" xfId="0" applyFont="1" applyFill="1" applyBorder="1" applyAlignment="1">
      <alignment horizontal="left" vertical="center"/>
    </xf>
    <xf numFmtId="0" fontId="0" fillId="0" borderId="13" xfId="0" applyNumberFormat="1" applyFont="1" applyFill="1" applyBorder="1" applyAlignment="1">
      <alignment horizontal="center" vertical="center"/>
    </xf>
    <xf numFmtId="0" fontId="0" fillId="0" borderId="23" xfId="169" applyFont="1" applyFill="1" applyBorder="1" applyAlignment="1">
      <alignment horizontal="center" vertical="center" wrapText="1"/>
      <protection/>
    </xf>
    <xf numFmtId="0" fontId="13" fillId="0" borderId="13" xfId="169" applyFont="1" applyFill="1" applyBorder="1" applyAlignment="1">
      <alignment horizontal="center" vertical="center" wrapText="1"/>
      <protection/>
    </xf>
    <xf numFmtId="0" fontId="3" fillId="0" borderId="23" xfId="169" applyFont="1" applyFill="1" applyBorder="1" applyAlignment="1">
      <alignment horizontal="center" vertical="center" wrapText="1"/>
      <protection/>
    </xf>
    <xf numFmtId="0" fontId="3" fillId="0" borderId="27" xfId="169" applyFont="1" applyFill="1" applyBorder="1" applyAlignment="1">
      <alignment horizontal="center" vertical="center" wrapText="1"/>
      <protection/>
    </xf>
    <xf numFmtId="0" fontId="2" fillId="0" borderId="1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4" fillId="0" borderId="29" xfId="0" applyFont="1" applyFill="1" applyBorder="1" applyAlignment="1">
      <alignment horizontal="center" vertical="center"/>
    </xf>
    <xf numFmtId="180" fontId="2" fillId="0" borderId="29" xfId="0" applyNumberFormat="1" applyFont="1" applyFill="1" applyBorder="1" applyAlignment="1">
      <alignment horizontal="center" vertical="center" wrapText="1"/>
    </xf>
    <xf numFmtId="0" fontId="4" fillId="0" borderId="29" xfId="0" applyFont="1" applyFill="1" applyBorder="1" applyAlignment="1">
      <alignment horizontal="left" vertical="center"/>
    </xf>
    <xf numFmtId="0" fontId="5" fillId="0" borderId="14" xfId="169" applyFont="1" applyFill="1" applyBorder="1" applyAlignment="1">
      <alignment horizontal="center" vertical="center" wrapText="1"/>
      <protection/>
    </xf>
    <xf numFmtId="0" fontId="5" fillId="0" borderId="18" xfId="169" applyFont="1" applyFill="1" applyBorder="1" applyAlignment="1">
      <alignment horizontal="center" vertical="center" wrapText="1"/>
      <protection/>
    </xf>
    <xf numFmtId="0" fontId="5" fillId="0" borderId="19" xfId="169" applyFont="1" applyFill="1" applyBorder="1" applyAlignment="1">
      <alignment horizontal="center" vertical="center" wrapText="1"/>
      <protection/>
    </xf>
    <xf numFmtId="0" fontId="2" fillId="0" borderId="15" xfId="0"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180" fontId="4" fillId="0" borderId="15" xfId="0" applyNumberFormat="1" applyFont="1" applyFill="1" applyBorder="1" applyAlignment="1">
      <alignment horizontal="center" vertical="center" wrapText="1"/>
    </xf>
    <xf numFmtId="0" fontId="0" fillId="0" borderId="13" xfId="0" applyFont="1" applyFill="1" applyBorder="1" applyAlignment="1" applyProtection="1">
      <alignment horizontal="center" vertical="center" wrapText="1"/>
      <protection locked="0"/>
    </xf>
    <xf numFmtId="31" fontId="0" fillId="0" borderId="13" xfId="0" applyNumberFormat="1" applyFont="1" applyFill="1" applyBorder="1" applyAlignment="1">
      <alignment horizontal="center" vertical="center" wrapText="1"/>
    </xf>
    <xf numFmtId="180" fontId="0" fillId="0" borderId="13" xfId="0" applyNumberFormat="1" applyFont="1" applyFill="1" applyBorder="1" applyAlignment="1">
      <alignment horizontal="center" vertical="center" wrapText="1"/>
    </xf>
    <xf numFmtId="31" fontId="2" fillId="0"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180" fontId="2" fillId="0"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9" xfId="0" applyFont="1" applyFill="1" applyBorder="1" applyAlignment="1">
      <alignment horizontal="center" vertical="center" wrapText="1"/>
    </xf>
    <xf numFmtId="180" fontId="4" fillId="0" borderId="13"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48" fillId="0" borderId="29" xfId="0" applyFont="1" applyFill="1" applyBorder="1" applyAlignment="1">
      <alignment horizontal="center" vertical="center"/>
    </xf>
    <xf numFmtId="0" fontId="3" fillId="0" borderId="29" xfId="169" applyFont="1" applyFill="1" applyBorder="1" applyAlignment="1">
      <alignment horizontal="center" vertical="center" wrapText="1"/>
      <protection/>
    </xf>
    <xf numFmtId="0" fontId="50" fillId="0" borderId="29" xfId="169" applyFont="1" applyFill="1" applyBorder="1" applyAlignment="1">
      <alignment horizontal="center" vertical="center" wrapText="1"/>
      <protection/>
    </xf>
    <xf numFmtId="0" fontId="0" fillId="0" borderId="29" xfId="169" applyFont="1" applyFill="1" applyBorder="1" applyAlignment="1">
      <alignment horizontal="center" vertical="center" wrapText="1"/>
      <protection/>
    </xf>
    <xf numFmtId="0" fontId="1" fillId="0" borderId="13" xfId="0" applyFont="1" applyFill="1" applyBorder="1" applyAlignment="1">
      <alignment horizontal="center" vertical="center" wrapText="1"/>
    </xf>
    <xf numFmtId="0" fontId="1" fillId="0" borderId="13" xfId="0" applyFont="1" applyFill="1" applyBorder="1" applyAlignment="1">
      <alignment horizontal="center" vertical="center"/>
    </xf>
    <xf numFmtId="31" fontId="1" fillId="0" borderId="13" xfId="0" applyNumberFormat="1" applyFont="1" applyFill="1" applyBorder="1" applyAlignment="1">
      <alignment horizontal="center" vertical="center" wrapText="1"/>
    </xf>
    <xf numFmtId="0" fontId="1" fillId="0" borderId="13" xfId="169" applyFont="1" applyFill="1" applyBorder="1" applyAlignment="1">
      <alignment horizontal="center" vertical="center" wrapText="1"/>
      <protection/>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7" xfId="0" applyFont="1" applyFill="1" applyBorder="1" applyAlignment="1">
      <alignment horizontal="center" vertical="center" wrapText="1"/>
    </xf>
    <xf numFmtId="180" fontId="0" fillId="0" borderId="27"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2" xfId="0" applyFont="1" applyFill="1" applyBorder="1" applyAlignment="1">
      <alignment horizontal="center" vertical="center"/>
    </xf>
    <xf numFmtId="31" fontId="3" fillId="0" borderId="23" xfId="0" applyNumberFormat="1" applyFont="1" applyFill="1" applyBorder="1" applyAlignment="1">
      <alignment horizontal="center" vertical="center" wrapText="1"/>
    </xf>
    <xf numFmtId="180" fontId="3" fillId="0" borderId="23" xfId="0" applyNumberFormat="1" applyFont="1" applyFill="1" applyBorder="1" applyAlignment="1">
      <alignment horizontal="center" vertical="center" wrapText="1"/>
    </xf>
    <xf numFmtId="180" fontId="5" fillId="0" borderId="13" xfId="0" applyNumberFormat="1" applyFont="1" applyFill="1" applyBorder="1" applyAlignment="1">
      <alignment horizontal="center" vertical="center"/>
    </xf>
    <xf numFmtId="0" fontId="2" fillId="0" borderId="29" xfId="0" applyFont="1" applyFill="1" applyBorder="1" applyAlignment="1">
      <alignment horizontal="center" vertical="center" wrapText="1"/>
    </xf>
    <xf numFmtId="181" fontId="0" fillId="0" borderId="29" xfId="0" applyNumberFormat="1" applyFont="1"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Fill="1" applyBorder="1" applyAlignment="1">
      <alignment vertical="center"/>
    </xf>
    <xf numFmtId="0" fontId="0" fillId="0" borderId="29" xfId="0" applyFont="1" applyFill="1" applyBorder="1" applyAlignment="1">
      <alignment vertical="center" wrapText="1"/>
    </xf>
    <xf numFmtId="0" fontId="2" fillId="0" borderId="13" xfId="0" applyNumberFormat="1" applyFont="1" applyFill="1" applyBorder="1" applyAlignment="1">
      <alignment horizontal="center" vertical="center"/>
    </xf>
    <xf numFmtId="0" fontId="50" fillId="0" borderId="13" xfId="0" applyFont="1" applyFill="1" applyBorder="1" applyAlignment="1">
      <alignment horizontal="center" vertical="center" wrapText="1"/>
    </xf>
    <xf numFmtId="0" fontId="0" fillId="0" borderId="13" xfId="0" applyFont="1" applyFill="1" applyBorder="1" applyAlignment="1" applyProtection="1">
      <alignment horizontal="justify" vertical="center" wrapText="1"/>
      <protection locked="0"/>
    </xf>
    <xf numFmtId="0" fontId="0" fillId="0" borderId="13" xfId="0" applyFont="1" applyFill="1" applyBorder="1" applyAlignment="1" applyProtection="1">
      <alignment horizontal="center" vertical="center" wrapText="1"/>
      <protection locked="0"/>
    </xf>
    <xf numFmtId="0" fontId="2" fillId="0" borderId="15" xfId="169" applyFont="1" applyFill="1" applyBorder="1" applyAlignment="1">
      <alignment horizontal="center" vertical="center" wrapText="1"/>
      <protection/>
    </xf>
    <xf numFmtId="181" fontId="2" fillId="0" borderId="13"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3" xfId="169"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181" fontId="4" fillId="0" borderId="13" xfId="0" applyNumberFormat="1" applyFont="1" applyFill="1" applyBorder="1" applyAlignment="1">
      <alignment horizontal="center" vertical="center" wrapText="1"/>
    </xf>
    <xf numFmtId="181" fontId="3" fillId="0" borderId="13" xfId="0" applyNumberFormat="1" applyFont="1" applyFill="1" applyBorder="1" applyAlignment="1">
      <alignment horizontal="center" vertical="center" wrapText="1"/>
    </xf>
    <xf numFmtId="181" fontId="0" fillId="0" borderId="29" xfId="0" applyNumberFormat="1" applyFont="1" applyFill="1" applyBorder="1" applyAlignment="1">
      <alignment horizontal="center" vertical="center" wrapText="1"/>
    </xf>
    <xf numFmtId="0" fontId="0" fillId="0" borderId="29" xfId="0" applyFont="1" applyFill="1" applyBorder="1" applyAlignment="1">
      <alignment horizontal="center" vertical="center" wrapText="1"/>
    </xf>
    <xf numFmtId="0" fontId="3" fillId="0" borderId="27" xfId="0" applyFont="1" applyFill="1" applyBorder="1" applyAlignment="1">
      <alignment horizontal="center" vertical="center" wrapText="1"/>
    </xf>
    <xf numFmtId="181" fontId="0" fillId="0" borderId="27" xfId="0" applyNumberFormat="1" applyFont="1" applyFill="1" applyBorder="1" applyAlignment="1">
      <alignment horizontal="center" vertical="center" wrapText="1"/>
    </xf>
    <xf numFmtId="0" fontId="0" fillId="0" borderId="27" xfId="0" applyFont="1" applyFill="1" applyBorder="1" applyAlignment="1">
      <alignment horizontal="center" vertical="center"/>
    </xf>
    <xf numFmtId="0" fontId="3" fillId="0" borderId="23" xfId="0" applyFont="1" applyFill="1" applyBorder="1" applyAlignment="1">
      <alignment horizontal="justify" vertical="center" wrapText="1"/>
    </xf>
    <xf numFmtId="0" fontId="0" fillId="0" borderId="23" xfId="0" applyFont="1" applyFill="1" applyBorder="1" applyAlignment="1">
      <alignment horizontal="center" vertical="center" wrapText="1"/>
    </xf>
    <xf numFmtId="181" fontId="5" fillId="0" borderId="13"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13" xfId="0" applyFont="1" applyFill="1" applyBorder="1" applyAlignment="1">
      <alignment vertical="center" wrapText="1"/>
    </xf>
    <xf numFmtId="0" fontId="50" fillId="0" borderId="13" xfId="0" applyFont="1" applyFill="1" applyBorder="1" applyAlignment="1">
      <alignment horizontal="center" vertical="center"/>
    </xf>
    <xf numFmtId="0" fontId="0" fillId="0" borderId="0" xfId="0" applyFill="1" applyAlignment="1">
      <alignment vertical="center"/>
    </xf>
    <xf numFmtId="0" fontId="4" fillId="0" borderId="0" xfId="0" applyFont="1" applyFill="1" applyAlignment="1">
      <alignment vertical="center" wrapText="1"/>
    </xf>
    <xf numFmtId="0" fontId="0" fillId="0" borderId="0" xfId="0" applyFill="1" applyAlignment="1">
      <alignment vertical="center" wrapText="1"/>
    </xf>
    <xf numFmtId="0" fontId="14" fillId="0" borderId="0" xfId="0" applyFont="1" applyFill="1" applyAlignment="1">
      <alignment horizontal="center" vertical="center" wrapText="1"/>
    </xf>
    <xf numFmtId="0" fontId="15" fillId="0" borderId="28" xfId="0" applyFont="1" applyFill="1" applyBorder="1" applyAlignment="1">
      <alignment horizontal="right" vertical="center" wrapText="1"/>
    </xf>
    <xf numFmtId="0" fontId="16"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0" xfId="0" applyFill="1" applyAlignment="1">
      <alignment horizontal="center" vertical="center"/>
    </xf>
    <xf numFmtId="0" fontId="16" fillId="0" borderId="14"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8" xfId="0" applyFont="1" applyFill="1" applyBorder="1" applyAlignment="1">
      <alignment horizontal="center" vertical="center" wrapText="1"/>
    </xf>
  </cellXfs>
  <cellStyles count="180">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常规 2 7 3" xfId="29"/>
    <cellStyle name="Followed Hyperlink" xfId="30"/>
    <cellStyle name="注释" xfId="31"/>
    <cellStyle name="常规 6" xfId="32"/>
    <cellStyle name="60% - 强调文字颜色 2 3" xfId="33"/>
    <cellStyle name="60% - 强调文字颜色 2" xfId="34"/>
    <cellStyle name="标题 4" xfId="35"/>
    <cellStyle name="警告文本" xfId="36"/>
    <cellStyle name="_ET_STYLE_NoName_00_" xfId="37"/>
    <cellStyle name="标题" xfId="38"/>
    <cellStyle name="常规 5 2" xfId="39"/>
    <cellStyle name="解释性文本" xfId="40"/>
    <cellStyle name="标题 1" xfId="41"/>
    <cellStyle name="标题 2" xfId="42"/>
    <cellStyle name="60% - 强调文字颜色 1" xfId="43"/>
    <cellStyle name="标题 3" xfId="44"/>
    <cellStyle name="60% - 强调文字颜色 4" xfId="45"/>
    <cellStyle name="输出" xfId="46"/>
    <cellStyle name="计算" xfId="47"/>
    <cellStyle name="20% - 强调文字颜色 5 3" xfId="48"/>
    <cellStyle name="检查单元格" xfId="49"/>
    <cellStyle name="40% - 强调文字颜色 4 2" xfId="50"/>
    <cellStyle name="20% - 强调文字颜色 6" xfId="51"/>
    <cellStyle name="强调文字颜色 2" xfId="52"/>
    <cellStyle name="链接单元格" xfId="53"/>
    <cellStyle name="40% - 强调文字颜色 1 2" xfId="54"/>
    <cellStyle name="20% - 强调文字颜色 2 3" xfId="55"/>
    <cellStyle name="汇总" xfId="56"/>
    <cellStyle name="好" xfId="57"/>
    <cellStyle name="40% - 强调文字颜色 2 2" xfId="58"/>
    <cellStyle name="适中" xfId="59"/>
    <cellStyle name="20% - 强调文字颜色 3 3" xfId="60"/>
    <cellStyle name="20% - 强调文字颜色 5" xfId="61"/>
    <cellStyle name="强调文字颜色 1" xfId="62"/>
    <cellStyle name="20% - 强调文字颜色 6 3" xfId="63"/>
    <cellStyle name="链接单元格 3" xfId="64"/>
    <cellStyle name="20% - 强调文字颜色 1" xfId="65"/>
    <cellStyle name="40% - 强调文字颜色 1" xfId="66"/>
    <cellStyle name="输出 2" xfId="67"/>
    <cellStyle name="20% - 强调文字颜色 2" xfId="68"/>
    <cellStyle name="40% - 强调文字颜色 2" xfId="69"/>
    <cellStyle name="强调文字颜色 3" xfId="70"/>
    <cellStyle name="强调文字颜色 4" xfId="71"/>
    <cellStyle name="20% - 强调文字颜色 4" xfId="72"/>
    <cellStyle name="计算 3" xfId="73"/>
    <cellStyle name="40% - 强调文字颜色 4" xfId="74"/>
    <cellStyle name="强调文字颜色 5" xfId="75"/>
    <cellStyle name="40% - 强调文字颜色 5" xfId="76"/>
    <cellStyle name="60% - 强调文字颜色 5" xfId="77"/>
    <cellStyle name="强调文字颜色 6" xfId="78"/>
    <cellStyle name="适中 2" xfId="79"/>
    <cellStyle name="40% - 强调文字颜色 6" xfId="80"/>
    <cellStyle name="60% - 强调文字颜色 6" xfId="81"/>
    <cellStyle name="20% - 强调文字颜色 1 3" xfId="82"/>
    <cellStyle name="20% - 强调文字颜色 2 2" xfId="83"/>
    <cellStyle name="20% - 强调文字颜色 3 2" xfId="84"/>
    <cellStyle name="常规 3" xfId="85"/>
    <cellStyle name="20% - 强调文字颜色 4 2" xfId="86"/>
    <cellStyle name="常规 4" xfId="87"/>
    <cellStyle name="20% - 强调文字颜色 4 3" xfId="88"/>
    <cellStyle name="20% - 强调文字颜色 5 2" xfId="89"/>
    <cellStyle name="20% - 强调文字颜色 6 2" xfId="90"/>
    <cellStyle name="40% - 强调文字颜色 1 3" xfId="91"/>
    <cellStyle name="40% - 强调文字颜色 2 3" xfId="92"/>
    <cellStyle name="40% - 强调文字颜色 3 2" xfId="93"/>
    <cellStyle name="40% - 强调文字颜色 3 3" xfId="94"/>
    <cellStyle name="40% - 强调文字颜色 4 3" xfId="95"/>
    <cellStyle name="40% - 强调文字颜色 5 2" xfId="96"/>
    <cellStyle name="40% - 强调文字颜色 5 3" xfId="97"/>
    <cellStyle name="40% - 强调文字颜色 6 2" xfId="98"/>
    <cellStyle name="40% - 强调文字颜色 6 3" xfId="99"/>
    <cellStyle name="60% - 强调文字颜色 1 2" xfId="100"/>
    <cellStyle name="60% - 强调文字颜色 1 3" xfId="101"/>
    <cellStyle name="常规 5" xfId="102"/>
    <cellStyle name="60% - 强调文字颜色 2 2" xfId="103"/>
    <cellStyle name="60% - 强调文字颜色 3 2" xfId="104"/>
    <cellStyle name="60% - 强调文字颜色 3 3" xfId="105"/>
    <cellStyle name="60% - 强调文字颜色 4 2" xfId="106"/>
    <cellStyle name="60% - 强调文字颜色 4 3" xfId="107"/>
    <cellStyle name="60% - 强调文字颜色 5 2" xfId="108"/>
    <cellStyle name="60% - 强调文字颜色 5 3" xfId="109"/>
    <cellStyle name="60% - 强调文字颜色 6 2" xfId="110"/>
    <cellStyle name="60% - 强调文字颜色 6 3" xfId="111"/>
    <cellStyle name="标题 1 2" xfId="112"/>
    <cellStyle name="标题 1 3" xfId="113"/>
    <cellStyle name="标题 2 2" xfId="114"/>
    <cellStyle name="标题 2 3" xfId="115"/>
    <cellStyle name="标题 3 2" xfId="116"/>
    <cellStyle name="标题 3 3" xfId="117"/>
    <cellStyle name="标题 4 2" xfId="118"/>
    <cellStyle name="标题 4 3" xfId="119"/>
    <cellStyle name="标题 5" xfId="120"/>
    <cellStyle name="标题 6" xfId="121"/>
    <cellStyle name="差 2" xfId="122"/>
    <cellStyle name="差 3" xfId="123"/>
    <cellStyle name="常规 10" xfId="124"/>
    <cellStyle name="常规 11 2" xfId="125"/>
    <cellStyle name="常规 2" xfId="126"/>
    <cellStyle name="强调文字颜色 3 3" xfId="127"/>
    <cellStyle name="常规 2 10" xfId="128"/>
    <cellStyle name="常规 2 2" xfId="129"/>
    <cellStyle name="常规 2 2 2" xfId="130"/>
    <cellStyle name="常规 2 2 2 2" xfId="131"/>
    <cellStyle name="常规 2 2 2 2 2" xfId="132"/>
    <cellStyle name="常规 2 2 2 2 3" xfId="133"/>
    <cellStyle name="常规 2 2 3" xfId="134"/>
    <cellStyle name="常规 2 2 3 2" xfId="135"/>
    <cellStyle name="常规 2 2 3 3" xfId="136"/>
    <cellStyle name="常规 2 3" xfId="137"/>
    <cellStyle name="常规 2 3 2" xfId="138"/>
    <cellStyle name="常规 2 3 2 2" xfId="139"/>
    <cellStyle name="常规 2 3 2 3" xfId="140"/>
    <cellStyle name="常规 2 4" xfId="141"/>
    <cellStyle name="常规 2 4 2" xfId="142"/>
    <cellStyle name="常规 2 4 2 2" xfId="143"/>
    <cellStyle name="常规 2 4 2 3" xfId="144"/>
    <cellStyle name="强调文字颜色 4 2" xfId="145"/>
    <cellStyle name="常规 2 5" xfId="146"/>
    <cellStyle name="常规 2 5 2" xfId="147"/>
    <cellStyle name="常规 2 5 3" xfId="148"/>
    <cellStyle name="强调文字颜色 4 3" xfId="149"/>
    <cellStyle name="常规 2 6" xfId="150"/>
    <cellStyle name="常规 10 2 2" xfId="151"/>
    <cellStyle name="常规 2 7" xfId="152"/>
    <cellStyle name="常规 2 7 2" xfId="153"/>
    <cellStyle name="输入 2" xfId="154"/>
    <cellStyle name="常规 2 8" xfId="155"/>
    <cellStyle name="输入 3" xfId="156"/>
    <cellStyle name="常规 2 9" xfId="157"/>
    <cellStyle name="常规 3 2" xfId="158"/>
    <cellStyle name="常规 3 2 2" xfId="159"/>
    <cellStyle name="常规 3 2 3" xfId="160"/>
    <cellStyle name="常规 4 2" xfId="161"/>
    <cellStyle name="常规 4 3" xfId="162"/>
    <cellStyle name="常规 5 3" xfId="163"/>
    <cellStyle name="常规 5 4" xfId="164"/>
    <cellStyle name="常规 7" xfId="165"/>
    <cellStyle name="常规 7 4" xfId="166"/>
    <cellStyle name="常规 8" xfId="167"/>
    <cellStyle name="常规 9" xfId="168"/>
    <cellStyle name="常规_Sheet1" xfId="169"/>
    <cellStyle name="好 2" xfId="170"/>
    <cellStyle name="好 3" xfId="171"/>
    <cellStyle name="汇总 2" xfId="172"/>
    <cellStyle name="汇总 3" xfId="173"/>
    <cellStyle name="检查单元格 2" xfId="174"/>
    <cellStyle name="检查单元格 3" xfId="175"/>
    <cellStyle name="解释性文本 2" xfId="176"/>
    <cellStyle name="解释性文本 3" xfId="177"/>
    <cellStyle name="警告文本 2" xfId="178"/>
    <cellStyle name="警告文本 3" xfId="179"/>
    <cellStyle name="链接单元格 2" xfId="180"/>
    <cellStyle name="强调文字颜色 1 2" xfId="181"/>
    <cellStyle name="强调文字颜色 1 3" xfId="182"/>
    <cellStyle name="强调文字颜色 2 2" xfId="183"/>
    <cellStyle name="强调文字颜色 2 3" xfId="184"/>
    <cellStyle name="强调文字颜色 3 2" xfId="185"/>
    <cellStyle name="强调文字颜色 5 2" xfId="186"/>
    <cellStyle name="强调文字颜色 5 3" xfId="187"/>
    <cellStyle name="强调文字颜色 6 2" xfId="188"/>
    <cellStyle name="强调文字颜色 6 3" xfId="189"/>
    <cellStyle name="适中 3" xfId="190"/>
    <cellStyle name="注释 2" xfId="191"/>
    <cellStyle name="常规 11" xfId="192"/>
    <cellStyle name="常规 13" xfId="1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E7"/>
  <sheetViews>
    <sheetView zoomScale="70" zoomScaleNormal="70" zoomScaleSheetLayoutView="100" workbookViewId="0" topLeftCell="A1">
      <selection activeCell="B6" sqref="B6"/>
    </sheetView>
  </sheetViews>
  <sheetFormatPr defaultColWidth="8.75390625" defaultRowHeight="14.25"/>
  <cols>
    <col min="1" max="1" width="8.75390625" style="245" customWidth="1"/>
    <col min="2" max="31" width="9.75390625" style="245" customWidth="1"/>
  </cols>
  <sheetData>
    <row r="1" spans="1:31" ht="14.25">
      <c r="A1" s="246" t="s">
        <v>0</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row>
    <row r="2" spans="1:31" ht="24">
      <c r="A2" s="248" t="s">
        <v>1</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row>
    <row r="3" spans="1:31" ht="14.25">
      <c r="A3" s="249" t="s">
        <v>2</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row>
    <row r="4" spans="1:31" ht="27.75" customHeight="1">
      <c r="A4" s="250" t="s">
        <v>3</v>
      </c>
      <c r="B4" s="250" t="s">
        <v>4</v>
      </c>
      <c r="C4" s="250"/>
      <c r="D4" s="250" t="s">
        <v>5</v>
      </c>
      <c r="E4" s="250"/>
      <c r="F4" s="250" t="s">
        <v>6</v>
      </c>
      <c r="G4" s="250"/>
      <c r="H4" s="250" t="s">
        <v>7</v>
      </c>
      <c r="I4" s="250"/>
      <c r="J4" s="250" t="s">
        <v>8</v>
      </c>
      <c r="K4" s="250"/>
      <c r="L4" s="250" t="s">
        <v>9</v>
      </c>
      <c r="M4" s="250"/>
      <c r="N4" s="250" t="s">
        <v>10</v>
      </c>
      <c r="O4" s="250"/>
      <c r="P4" s="250" t="s">
        <v>11</v>
      </c>
      <c r="Q4" s="250"/>
      <c r="R4" s="250" t="s">
        <v>12</v>
      </c>
      <c r="S4" s="250"/>
      <c r="T4" s="250" t="s">
        <v>13</v>
      </c>
      <c r="U4" s="250"/>
      <c r="V4" s="254" t="s">
        <v>14</v>
      </c>
      <c r="W4" s="255"/>
      <c r="X4" s="254" t="s">
        <v>15</v>
      </c>
      <c r="Y4" s="255"/>
      <c r="Z4" s="254" t="s">
        <v>16</v>
      </c>
      <c r="AA4" s="255"/>
      <c r="AB4" s="256" t="s">
        <v>17</v>
      </c>
      <c r="AC4" s="255"/>
      <c r="AD4" s="250" t="s">
        <v>18</v>
      </c>
      <c r="AE4" s="250"/>
    </row>
    <row r="5" spans="1:31" ht="28.5" customHeight="1">
      <c r="A5" s="250"/>
      <c r="B5" s="250" t="s">
        <v>19</v>
      </c>
      <c r="C5" s="250" t="s">
        <v>20</v>
      </c>
      <c r="D5" s="250" t="s">
        <v>21</v>
      </c>
      <c r="E5" s="250" t="s">
        <v>22</v>
      </c>
      <c r="F5" s="250" t="s">
        <v>21</v>
      </c>
      <c r="G5" s="250" t="s">
        <v>22</v>
      </c>
      <c r="H5" s="250" t="s">
        <v>21</v>
      </c>
      <c r="I5" s="250" t="s">
        <v>22</v>
      </c>
      <c r="J5" s="250" t="s">
        <v>21</v>
      </c>
      <c r="K5" s="250" t="s">
        <v>22</v>
      </c>
      <c r="L5" s="250" t="s">
        <v>21</v>
      </c>
      <c r="M5" s="250" t="s">
        <v>22</v>
      </c>
      <c r="N5" s="250" t="s">
        <v>21</v>
      </c>
      <c r="O5" s="250" t="s">
        <v>22</v>
      </c>
      <c r="P5" s="250" t="s">
        <v>21</v>
      </c>
      <c r="Q5" s="250" t="s">
        <v>22</v>
      </c>
      <c r="R5" s="250" t="s">
        <v>21</v>
      </c>
      <c r="S5" s="250" t="s">
        <v>22</v>
      </c>
      <c r="T5" s="250" t="s">
        <v>21</v>
      </c>
      <c r="U5" s="250" t="s">
        <v>22</v>
      </c>
      <c r="V5" s="250" t="s">
        <v>21</v>
      </c>
      <c r="W5" s="250" t="s">
        <v>22</v>
      </c>
      <c r="X5" s="250" t="s">
        <v>21</v>
      </c>
      <c r="Y5" s="250" t="s">
        <v>22</v>
      </c>
      <c r="Z5" s="250" t="s">
        <v>21</v>
      </c>
      <c r="AA5" s="250" t="s">
        <v>22</v>
      </c>
      <c r="AB5" s="250" t="s">
        <v>21</v>
      </c>
      <c r="AC5" s="250" t="s">
        <v>22</v>
      </c>
      <c r="AD5" s="250" t="s">
        <v>21</v>
      </c>
      <c r="AE5" s="250" t="s">
        <v>22</v>
      </c>
    </row>
    <row r="6" spans="1:31" ht="39.75" customHeight="1">
      <c r="A6" s="251" t="s">
        <v>23</v>
      </c>
      <c r="B6" s="252">
        <v>190</v>
      </c>
      <c r="C6" s="252">
        <f>SUM(E6,K6,M6,S6,U6,Y6,AC6)</f>
        <v>119640.65100000001</v>
      </c>
      <c r="D6" s="252">
        <v>150</v>
      </c>
      <c r="E6" s="252">
        <v>71946.695</v>
      </c>
      <c r="F6" s="252"/>
      <c r="G6" s="252"/>
      <c r="H6" s="252"/>
      <c r="I6" s="252"/>
      <c r="J6" s="252">
        <v>3</v>
      </c>
      <c r="K6" s="252">
        <v>2394.3</v>
      </c>
      <c r="L6" s="252">
        <v>4</v>
      </c>
      <c r="M6" s="252">
        <v>514</v>
      </c>
      <c r="N6" s="252"/>
      <c r="O6" s="252"/>
      <c r="P6" s="252"/>
      <c r="Q6" s="252"/>
      <c r="R6" s="252">
        <v>1</v>
      </c>
      <c r="S6" s="252">
        <v>600</v>
      </c>
      <c r="T6" s="252">
        <v>16</v>
      </c>
      <c r="U6" s="252">
        <v>8956.036</v>
      </c>
      <c r="V6" s="252"/>
      <c r="W6" s="252"/>
      <c r="X6" s="252">
        <v>15</v>
      </c>
      <c r="Y6" s="252">
        <v>32883.72</v>
      </c>
      <c r="Z6" s="252"/>
      <c r="AA6" s="252"/>
      <c r="AB6" s="252">
        <v>1</v>
      </c>
      <c r="AC6" s="252">
        <v>2345.9</v>
      </c>
      <c r="AD6" s="252"/>
      <c r="AE6" s="252"/>
    </row>
    <row r="7" spans="2:3" ht="14.25">
      <c r="B7" s="253"/>
      <c r="C7" s="253"/>
    </row>
  </sheetData>
  <sheetProtection/>
  <mergeCells count="18">
    <mergeCell ref="A2:AE2"/>
    <mergeCell ref="A3:AE3"/>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 ref="A4:A5"/>
  </mergeCells>
  <printOptions/>
  <pageMargins left="0.75" right="0.75" top="1" bottom="1" header="0.5" footer="0.5"/>
  <pageSetup fitToHeight="0" fitToWidth="1" orientation="landscape" paperSize="8" scale="59"/>
</worksheet>
</file>

<file path=xl/worksheets/sheet2.xml><?xml version="1.0" encoding="utf-8"?>
<worksheet xmlns="http://schemas.openxmlformats.org/spreadsheetml/2006/main" xmlns:r="http://schemas.openxmlformats.org/officeDocument/2006/relationships">
  <dimension ref="A1:R243"/>
  <sheetViews>
    <sheetView tabSelected="1" zoomScale="70" zoomScaleNormal="70" workbookViewId="0" topLeftCell="A1">
      <pane ySplit="5" topLeftCell="A6" activePane="bottomLeft" state="frozen"/>
      <selection pane="bottomLeft" activeCell="C6" sqref="C6"/>
    </sheetView>
  </sheetViews>
  <sheetFormatPr defaultColWidth="8.75390625" defaultRowHeight="30" customHeight="1"/>
  <cols>
    <col min="1" max="1" width="4.625" style="14" customWidth="1"/>
    <col min="2" max="2" width="27.375" style="11" customWidth="1"/>
    <col min="3" max="3" width="14.50390625" style="14" customWidth="1"/>
    <col min="4" max="4" width="13.125" style="14" customWidth="1"/>
    <col min="5" max="5" width="17.625" style="15" customWidth="1"/>
    <col min="6" max="6" width="21.75390625" style="15" customWidth="1"/>
    <col min="7" max="7" width="18.75390625" style="16" customWidth="1"/>
    <col min="8" max="8" width="14.25390625" style="17" customWidth="1"/>
    <col min="9" max="9" width="36.625" style="18" customWidth="1"/>
    <col min="10" max="10" width="20.25390625" style="11" customWidth="1"/>
    <col min="11" max="11" width="13.50390625" style="11" customWidth="1"/>
    <col min="12" max="12" width="9.875" style="19" customWidth="1"/>
    <col min="13" max="13" width="10.625" style="20" customWidth="1"/>
    <col min="14" max="14" width="28.375" style="11" customWidth="1"/>
    <col min="15" max="15" width="9.75390625" style="11" customWidth="1"/>
    <col min="16" max="16" width="23.375" style="21" customWidth="1"/>
    <col min="17" max="17" width="8.00390625" style="15" customWidth="1"/>
    <col min="18" max="22" width="9.00390625" style="11" bestFit="1" customWidth="1"/>
    <col min="23" max="16384" width="8.75390625" style="11" customWidth="1"/>
  </cols>
  <sheetData>
    <row r="1" spans="1:16" ht="30" customHeight="1">
      <c r="A1" s="22" t="s">
        <v>24</v>
      </c>
      <c r="B1" s="22"/>
      <c r="C1" s="15"/>
      <c r="D1" s="15"/>
      <c r="G1" s="23"/>
      <c r="H1" s="24"/>
      <c r="I1" s="70"/>
      <c r="J1" s="71"/>
      <c r="K1" s="71"/>
      <c r="L1" s="72"/>
      <c r="M1" s="73"/>
      <c r="N1" s="71"/>
      <c r="O1" s="71"/>
      <c r="P1" s="71"/>
    </row>
    <row r="2" spans="1:17" ht="57" customHeight="1">
      <c r="A2" s="25" t="s">
        <v>25</v>
      </c>
      <c r="B2" s="25"/>
      <c r="C2" s="25"/>
      <c r="D2" s="25"/>
      <c r="E2" s="25"/>
      <c r="F2" s="25"/>
      <c r="G2" s="26"/>
      <c r="H2" s="25"/>
      <c r="I2" s="25"/>
      <c r="J2" s="25"/>
      <c r="K2" s="25"/>
      <c r="L2" s="74"/>
      <c r="M2" s="25"/>
      <c r="N2" s="25"/>
      <c r="O2" s="25"/>
      <c r="P2" s="25"/>
      <c r="Q2" s="104"/>
    </row>
    <row r="3" spans="1:17" ht="24.75" customHeight="1">
      <c r="A3" s="27" t="s">
        <v>26</v>
      </c>
      <c r="B3" s="27"/>
      <c r="C3" s="28"/>
      <c r="D3" s="28"/>
      <c r="E3" s="28"/>
      <c r="F3" s="28"/>
      <c r="G3" s="29"/>
      <c r="H3" s="27"/>
      <c r="I3" s="27"/>
      <c r="J3" s="75"/>
      <c r="K3" s="76"/>
      <c r="L3" s="77"/>
      <c r="N3" s="76"/>
      <c r="O3" s="76"/>
      <c r="P3" s="28" t="s">
        <v>27</v>
      </c>
      <c r="Q3" s="28"/>
    </row>
    <row r="4" spans="1:17" ht="30">
      <c r="A4" s="30" t="s">
        <v>28</v>
      </c>
      <c r="B4" s="30" t="s">
        <v>29</v>
      </c>
      <c r="C4" s="30" t="s">
        <v>30</v>
      </c>
      <c r="D4" s="30" t="s">
        <v>31</v>
      </c>
      <c r="E4" s="30" t="s">
        <v>32</v>
      </c>
      <c r="F4" s="30" t="s">
        <v>33</v>
      </c>
      <c r="G4" s="30" t="s">
        <v>34</v>
      </c>
      <c r="H4" s="30" t="s">
        <v>35</v>
      </c>
      <c r="I4" s="30" t="s">
        <v>36</v>
      </c>
      <c r="J4" s="78" t="s">
        <v>37</v>
      </c>
      <c r="K4" s="30" t="s">
        <v>38</v>
      </c>
      <c r="L4" s="79" t="s">
        <v>39</v>
      </c>
      <c r="M4" s="80"/>
      <c r="N4" s="30" t="s">
        <v>40</v>
      </c>
      <c r="O4" s="30" t="s">
        <v>41</v>
      </c>
      <c r="P4" s="30" t="s">
        <v>42</v>
      </c>
      <c r="Q4" s="30" t="s">
        <v>43</v>
      </c>
    </row>
    <row r="5" spans="1:17" ht="30" customHeight="1">
      <c r="A5" s="30"/>
      <c r="B5" s="30"/>
      <c r="C5" s="30"/>
      <c r="D5" s="30"/>
      <c r="E5" s="30"/>
      <c r="F5" s="30"/>
      <c r="G5" s="30"/>
      <c r="H5" s="30"/>
      <c r="I5" s="30"/>
      <c r="J5" s="78"/>
      <c r="K5" s="30"/>
      <c r="L5" s="79" t="s">
        <v>44</v>
      </c>
      <c r="M5" s="80" t="s">
        <v>45</v>
      </c>
      <c r="N5" s="30"/>
      <c r="O5" s="30"/>
      <c r="P5" s="30"/>
      <c r="Q5" s="30"/>
    </row>
    <row r="6" spans="1:17" s="1" customFormat="1" ht="45" customHeight="1">
      <c r="A6" s="31"/>
      <c r="B6" s="32"/>
      <c r="C6" s="32"/>
      <c r="D6" s="33"/>
      <c r="E6" s="33"/>
      <c r="F6" s="33"/>
      <c r="G6" s="34" t="s">
        <v>46</v>
      </c>
      <c r="H6" s="35"/>
      <c r="I6" s="33"/>
      <c r="J6" s="81">
        <f>J7+J180+J187+J193+J196+J219+J242</f>
        <v>119640.65099999998</v>
      </c>
      <c r="K6" s="33"/>
      <c r="L6" s="82"/>
      <c r="M6" s="81"/>
      <c r="N6" s="33"/>
      <c r="O6" s="33"/>
      <c r="P6" s="33"/>
      <c r="Q6" s="33"/>
    </row>
    <row r="7" spans="1:17" s="2" customFormat="1" ht="39.75" customHeight="1">
      <c r="A7" s="36" t="s">
        <v>47</v>
      </c>
      <c r="B7" s="37"/>
      <c r="C7" s="38"/>
      <c r="D7" s="39"/>
      <c r="E7" s="39"/>
      <c r="F7" s="40"/>
      <c r="G7" s="41"/>
      <c r="H7" s="39"/>
      <c r="I7" s="39"/>
      <c r="J7" s="39">
        <f>SUM(J8+J15+J18+J21+J24+J33+J51+J59+J73+J83+J86+J95+J101+J110+J119+J127+J133+J140+J147+J157+J162+J173)</f>
        <v>71946.69499999999</v>
      </c>
      <c r="K7" s="83"/>
      <c r="L7" s="84"/>
      <c r="M7" s="85"/>
      <c r="N7" s="42"/>
      <c r="O7" s="42"/>
      <c r="P7" s="42"/>
      <c r="Q7" s="105"/>
    </row>
    <row r="8" spans="1:18" s="3" customFormat="1" ht="34.5" customHeight="1">
      <c r="A8" s="42" t="s">
        <v>48</v>
      </c>
      <c r="B8" s="43"/>
      <c r="C8" s="44"/>
      <c r="D8" s="44"/>
      <c r="E8" s="44"/>
      <c r="F8" s="45"/>
      <c r="G8" s="44"/>
      <c r="H8" s="46"/>
      <c r="J8" s="42">
        <f>SUM(J9:J14)</f>
        <v>7836.8150000000005</v>
      </c>
      <c r="K8" s="86"/>
      <c r="L8" s="86"/>
      <c r="M8" s="44"/>
      <c r="N8" s="87"/>
      <c r="O8" s="88"/>
      <c r="P8" s="86"/>
      <c r="Q8" s="61"/>
      <c r="R8" s="11"/>
    </row>
    <row r="9" spans="1:17" s="3" customFormat="1" ht="67.5" customHeight="1">
      <c r="A9" s="47">
        <v>1</v>
      </c>
      <c r="B9" s="47" t="s">
        <v>49</v>
      </c>
      <c r="C9" s="47" t="s">
        <v>50</v>
      </c>
      <c r="D9" s="47" t="s">
        <v>51</v>
      </c>
      <c r="E9" s="47" t="s">
        <v>52</v>
      </c>
      <c r="F9" s="47" t="s">
        <v>53</v>
      </c>
      <c r="G9" s="47" t="s">
        <v>54</v>
      </c>
      <c r="H9" s="47" t="s">
        <v>55</v>
      </c>
      <c r="I9" s="47" t="s">
        <v>56</v>
      </c>
      <c r="J9" s="47">
        <v>2367.3</v>
      </c>
      <c r="K9" s="47" t="s">
        <v>57</v>
      </c>
      <c r="L9" s="89">
        <v>14400</v>
      </c>
      <c r="M9" s="47">
        <v>45360</v>
      </c>
      <c r="N9" s="47" t="s">
        <v>58</v>
      </c>
      <c r="O9" s="47" t="s">
        <v>59</v>
      </c>
      <c r="P9" s="47" t="s">
        <v>60</v>
      </c>
      <c r="Q9" s="47"/>
    </row>
    <row r="10" spans="1:17" s="3" customFormat="1" ht="168.75" customHeight="1">
      <c r="A10" s="47">
        <v>2</v>
      </c>
      <c r="B10" s="47" t="s">
        <v>61</v>
      </c>
      <c r="C10" s="47" t="s">
        <v>62</v>
      </c>
      <c r="D10" s="47" t="s">
        <v>51</v>
      </c>
      <c r="E10" s="47" t="s">
        <v>63</v>
      </c>
      <c r="F10" s="47" t="s">
        <v>64</v>
      </c>
      <c r="G10" s="47" t="s">
        <v>65</v>
      </c>
      <c r="H10" s="47" t="s">
        <v>55</v>
      </c>
      <c r="I10" s="47" t="s">
        <v>66</v>
      </c>
      <c r="J10" s="47">
        <v>77.515</v>
      </c>
      <c r="K10" s="47" t="s">
        <v>57</v>
      </c>
      <c r="L10" s="89">
        <v>8093.015873015874</v>
      </c>
      <c r="M10" s="47">
        <v>25493</v>
      </c>
      <c r="N10" s="47" t="s">
        <v>67</v>
      </c>
      <c r="O10" s="47" t="s">
        <v>59</v>
      </c>
      <c r="P10" s="47" t="s">
        <v>68</v>
      </c>
      <c r="Q10" s="47" t="s">
        <v>69</v>
      </c>
    </row>
    <row r="11" spans="1:17" s="3" customFormat="1" ht="97.5" customHeight="1">
      <c r="A11" s="47">
        <v>3</v>
      </c>
      <c r="B11" s="48" t="s">
        <v>70</v>
      </c>
      <c r="C11" s="47" t="s">
        <v>62</v>
      </c>
      <c r="D11" s="47" t="s">
        <v>51</v>
      </c>
      <c r="E11" s="47" t="s">
        <v>63</v>
      </c>
      <c r="F11" s="47" t="s">
        <v>64</v>
      </c>
      <c r="G11" s="47" t="s">
        <v>71</v>
      </c>
      <c r="H11" s="47" t="s">
        <v>55</v>
      </c>
      <c r="I11" s="47" t="s">
        <v>72</v>
      </c>
      <c r="J11" s="47">
        <v>42</v>
      </c>
      <c r="K11" s="47" t="s">
        <v>57</v>
      </c>
      <c r="L11" s="89">
        <v>8093.015873015874</v>
      </c>
      <c r="M11" s="47">
        <v>25493</v>
      </c>
      <c r="N11" s="47" t="s">
        <v>73</v>
      </c>
      <c r="O11" s="47" t="s">
        <v>59</v>
      </c>
      <c r="P11" s="47" t="s">
        <v>74</v>
      </c>
      <c r="Q11" s="47"/>
    </row>
    <row r="12" spans="1:17" s="3" customFormat="1" ht="114.75" customHeight="1">
      <c r="A12" s="47">
        <v>4</v>
      </c>
      <c r="B12" s="47" t="s">
        <v>75</v>
      </c>
      <c r="C12" s="47" t="s">
        <v>62</v>
      </c>
      <c r="D12" s="47" t="s">
        <v>51</v>
      </c>
      <c r="E12" s="47" t="s">
        <v>52</v>
      </c>
      <c r="F12" s="47" t="s">
        <v>53</v>
      </c>
      <c r="G12" s="47" t="s">
        <v>76</v>
      </c>
      <c r="H12" s="47" t="s">
        <v>55</v>
      </c>
      <c r="I12" s="90" t="s">
        <v>77</v>
      </c>
      <c r="J12" s="47">
        <v>2000</v>
      </c>
      <c r="K12" s="47" t="s">
        <v>57</v>
      </c>
      <c r="L12" s="89">
        <v>52615.555555555555</v>
      </c>
      <c r="M12" s="47">
        <v>165739</v>
      </c>
      <c r="N12" s="47" t="s">
        <v>78</v>
      </c>
      <c r="O12" s="47" t="s">
        <v>59</v>
      </c>
      <c r="P12" s="47" t="s">
        <v>79</v>
      </c>
      <c r="Q12" s="49"/>
    </row>
    <row r="13" spans="1:17" s="3" customFormat="1" ht="99.75" customHeight="1">
      <c r="A13" s="47">
        <v>5</v>
      </c>
      <c r="B13" s="49" t="s">
        <v>80</v>
      </c>
      <c r="C13" s="47" t="s">
        <v>62</v>
      </c>
      <c r="D13" s="47" t="s">
        <v>51</v>
      </c>
      <c r="E13" s="49" t="s">
        <v>81</v>
      </c>
      <c r="F13" s="50" t="s">
        <v>82</v>
      </c>
      <c r="G13" s="49" t="s">
        <v>83</v>
      </c>
      <c r="H13" s="47" t="s">
        <v>55</v>
      </c>
      <c r="I13" s="91" t="s">
        <v>84</v>
      </c>
      <c r="J13" s="92">
        <v>3150</v>
      </c>
      <c r="K13" s="47" t="s">
        <v>57</v>
      </c>
      <c r="L13" s="44">
        <v>17470</v>
      </c>
      <c r="M13" s="44">
        <v>55463</v>
      </c>
      <c r="N13" s="49" t="s">
        <v>85</v>
      </c>
      <c r="O13" s="47" t="s">
        <v>59</v>
      </c>
      <c r="P13" s="49" t="s">
        <v>86</v>
      </c>
      <c r="Q13" s="106"/>
    </row>
    <row r="14" spans="1:17" s="3" customFormat="1" ht="121.5" customHeight="1">
      <c r="A14" s="47">
        <v>6</v>
      </c>
      <c r="B14" s="49" t="s">
        <v>87</v>
      </c>
      <c r="C14" s="47" t="s">
        <v>62</v>
      </c>
      <c r="D14" s="47" t="s">
        <v>51</v>
      </c>
      <c r="E14" s="49" t="s">
        <v>88</v>
      </c>
      <c r="F14" s="49" t="s">
        <v>89</v>
      </c>
      <c r="G14" s="49" t="s">
        <v>90</v>
      </c>
      <c r="H14" s="47" t="s">
        <v>55</v>
      </c>
      <c r="I14" s="91" t="s">
        <v>91</v>
      </c>
      <c r="J14" s="92">
        <v>200</v>
      </c>
      <c r="K14" s="47" t="s">
        <v>57</v>
      </c>
      <c r="L14" s="44">
        <v>13641</v>
      </c>
      <c r="M14" s="44">
        <v>43305</v>
      </c>
      <c r="N14" s="49" t="s">
        <v>92</v>
      </c>
      <c r="O14" s="47" t="s">
        <v>59</v>
      </c>
      <c r="P14" s="49" t="s">
        <v>93</v>
      </c>
      <c r="Q14" s="49"/>
    </row>
    <row r="15" spans="1:18" s="3" customFormat="1" ht="34.5" customHeight="1">
      <c r="A15" s="51" t="s">
        <v>94</v>
      </c>
      <c r="B15" s="52"/>
      <c r="C15" s="53"/>
      <c r="D15" s="53"/>
      <c r="E15" s="53"/>
      <c r="F15" s="53"/>
      <c r="G15" s="54"/>
      <c r="H15" s="53"/>
      <c r="I15" s="53"/>
      <c r="J15" s="53">
        <f>SUM(J16:J17)</f>
        <v>1840.17</v>
      </c>
      <c r="K15" s="47"/>
      <c r="L15" s="89"/>
      <c r="M15" s="47"/>
      <c r="N15" s="47"/>
      <c r="O15" s="47"/>
      <c r="P15" s="47"/>
      <c r="Q15" s="49"/>
      <c r="R15" s="3" t="s">
        <v>95</v>
      </c>
    </row>
    <row r="16" spans="1:17" s="3" customFormat="1" ht="108" customHeight="1">
      <c r="A16" s="47">
        <v>7</v>
      </c>
      <c r="B16" s="47" t="s">
        <v>96</v>
      </c>
      <c r="C16" s="47" t="s">
        <v>97</v>
      </c>
      <c r="D16" s="47" t="s">
        <v>51</v>
      </c>
      <c r="E16" s="47" t="s">
        <v>98</v>
      </c>
      <c r="F16" s="47" t="s">
        <v>99</v>
      </c>
      <c r="G16" s="47" t="s">
        <v>100</v>
      </c>
      <c r="H16" s="47" t="s">
        <v>101</v>
      </c>
      <c r="I16" s="47" t="s">
        <v>102</v>
      </c>
      <c r="J16" s="47">
        <v>447.17</v>
      </c>
      <c r="K16" s="47" t="s">
        <v>57</v>
      </c>
      <c r="L16" s="89">
        <v>3279</v>
      </c>
      <c r="M16" s="47">
        <v>10331</v>
      </c>
      <c r="N16" s="47" t="s">
        <v>103</v>
      </c>
      <c r="O16" s="47" t="s">
        <v>59</v>
      </c>
      <c r="P16" s="47" t="s">
        <v>104</v>
      </c>
      <c r="Q16" s="47" t="s">
        <v>69</v>
      </c>
    </row>
    <row r="17" spans="1:17" s="3" customFormat="1" ht="124.5" customHeight="1">
      <c r="A17" s="47">
        <v>8</v>
      </c>
      <c r="B17" s="47" t="s">
        <v>105</v>
      </c>
      <c r="C17" s="47" t="s">
        <v>97</v>
      </c>
      <c r="D17" s="47" t="s">
        <v>51</v>
      </c>
      <c r="E17" s="47" t="s">
        <v>106</v>
      </c>
      <c r="F17" s="47" t="s">
        <v>107</v>
      </c>
      <c r="G17" s="47" t="s">
        <v>108</v>
      </c>
      <c r="H17" s="47" t="s">
        <v>101</v>
      </c>
      <c r="I17" s="47" t="s">
        <v>109</v>
      </c>
      <c r="J17" s="47">
        <v>1393</v>
      </c>
      <c r="K17" s="47" t="s">
        <v>57</v>
      </c>
      <c r="L17" s="89">
        <v>10371.111111111111</v>
      </c>
      <c r="M17" s="47">
        <v>32669</v>
      </c>
      <c r="N17" s="47" t="s">
        <v>110</v>
      </c>
      <c r="O17" s="47" t="s">
        <v>59</v>
      </c>
      <c r="P17" s="47" t="s">
        <v>111</v>
      </c>
      <c r="Q17" s="47" t="s">
        <v>69</v>
      </c>
    </row>
    <row r="18" spans="1:17" s="3" customFormat="1" ht="34.5" customHeight="1">
      <c r="A18" s="51" t="s">
        <v>112</v>
      </c>
      <c r="B18" s="52"/>
      <c r="C18" s="53"/>
      <c r="D18" s="53"/>
      <c r="E18" s="53"/>
      <c r="F18" s="53"/>
      <c r="G18" s="54"/>
      <c r="H18" s="53"/>
      <c r="I18" s="53"/>
      <c r="J18" s="53">
        <f>SUM(J19:J20)</f>
        <v>4219.66</v>
      </c>
      <c r="K18" s="47"/>
      <c r="L18" s="89"/>
      <c r="M18" s="47"/>
      <c r="N18" s="47"/>
      <c r="O18" s="47"/>
      <c r="P18" s="47"/>
      <c r="Q18" s="49"/>
    </row>
    <row r="19" spans="1:17" s="3" customFormat="1" ht="99.75" customHeight="1">
      <c r="A19" s="47">
        <v>9</v>
      </c>
      <c r="B19" s="47" t="s">
        <v>113</v>
      </c>
      <c r="C19" s="47" t="s">
        <v>114</v>
      </c>
      <c r="D19" s="47" t="s">
        <v>51</v>
      </c>
      <c r="E19" s="47" t="s">
        <v>115</v>
      </c>
      <c r="F19" s="47" t="s">
        <v>116</v>
      </c>
      <c r="G19" s="47" t="s">
        <v>117</v>
      </c>
      <c r="H19" s="47" t="s">
        <v>118</v>
      </c>
      <c r="I19" s="90" t="s">
        <v>119</v>
      </c>
      <c r="J19" s="47">
        <v>4138.11</v>
      </c>
      <c r="K19" s="47" t="s">
        <v>57</v>
      </c>
      <c r="L19" s="89">
        <v>52616</v>
      </c>
      <c r="M19" s="47">
        <v>165739</v>
      </c>
      <c r="N19" s="47" t="s">
        <v>120</v>
      </c>
      <c r="O19" s="47" t="s">
        <v>59</v>
      </c>
      <c r="P19" s="47" t="s">
        <v>121</v>
      </c>
      <c r="Q19" s="49"/>
    </row>
    <row r="20" spans="1:17" s="3" customFormat="1" ht="99.75" customHeight="1">
      <c r="A20" s="55">
        <v>10</v>
      </c>
      <c r="B20" s="49" t="s">
        <v>122</v>
      </c>
      <c r="C20" s="47" t="s">
        <v>114</v>
      </c>
      <c r="D20" s="47" t="s">
        <v>51</v>
      </c>
      <c r="E20" s="49" t="s">
        <v>123</v>
      </c>
      <c r="F20" s="49" t="s">
        <v>124</v>
      </c>
      <c r="G20" s="47" t="s">
        <v>125</v>
      </c>
      <c r="H20" s="47" t="s">
        <v>118</v>
      </c>
      <c r="I20" s="91" t="s">
        <v>126</v>
      </c>
      <c r="J20" s="92">
        <v>81.55</v>
      </c>
      <c r="K20" s="92" t="s">
        <v>57</v>
      </c>
      <c r="L20" s="44">
        <v>1438</v>
      </c>
      <c r="M20" s="44">
        <v>4567</v>
      </c>
      <c r="N20" s="49" t="s">
        <v>127</v>
      </c>
      <c r="O20" s="47" t="s">
        <v>59</v>
      </c>
      <c r="P20" s="49" t="s">
        <v>128</v>
      </c>
      <c r="Q20" s="106"/>
    </row>
    <row r="21" spans="1:17" s="3" customFormat="1" ht="34.5" customHeight="1">
      <c r="A21" s="51" t="s">
        <v>129</v>
      </c>
      <c r="B21" s="52"/>
      <c r="C21" s="53"/>
      <c r="D21" s="53"/>
      <c r="E21" s="53"/>
      <c r="F21" s="53"/>
      <c r="G21" s="54"/>
      <c r="H21" s="53"/>
      <c r="I21" s="53"/>
      <c r="J21" s="53">
        <f>SUM(J22:J23)</f>
        <v>208</v>
      </c>
      <c r="K21" s="47"/>
      <c r="L21" s="89"/>
      <c r="M21" s="47"/>
      <c r="N21" s="47"/>
      <c r="O21" s="47"/>
      <c r="P21" s="47"/>
      <c r="Q21" s="49"/>
    </row>
    <row r="22" spans="1:17" s="3" customFormat="1" ht="144.75" customHeight="1">
      <c r="A22" s="48">
        <v>11</v>
      </c>
      <c r="B22" s="49" t="s">
        <v>130</v>
      </c>
      <c r="C22" s="47" t="s">
        <v>114</v>
      </c>
      <c r="D22" s="47" t="s">
        <v>51</v>
      </c>
      <c r="E22" s="49" t="s">
        <v>131</v>
      </c>
      <c r="F22" s="49" t="s">
        <v>132</v>
      </c>
      <c r="G22" s="49" t="s">
        <v>133</v>
      </c>
      <c r="H22" s="47" t="s">
        <v>134</v>
      </c>
      <c r="I22" s="93" t="s">
        <v>135</v>
      </c>
      <c r="J22" s="92">
        <v>60</v>
      </c>
      <c r="K22" s="92" t="s">
        <v>57</v>
      </c>
      <c r="L22" s="44">
        <v>20066</v>
      </c>
      <c r="M22" s="44">
        <v>63702</v>
      </c>
      <c r="N22" s="49" t="s">
        <v>136</v>
      </c>
      <c r="O22" s="47" t="s">
        <v>59</v>
      </c>
      <c r="P22" s="49" t="s">
        <v>137</v>
      </c>
      <c r="Q22" s="106"/>
    </row>
    <row r="23" spans="1:17" s="3" customFormat="1" ht="99.75" customHeight="1">
      <c r="A23" s="48">
        <v>12</v>
      </c>
      <c r="B23" s="49" t="s">
        <v>138</v>
      </c>
      <c r="C23" s="44" t="s">
        <v>139</v>
      </c>
      <c r="D23" s="49" t="s">
        <v>51</v>
      </c>
      <c r="E23" s="49" t="s">
        <v>140</v>
      </c>
      <c r="F23" s="49" t="s">
        <v>141</v>
      </c>
      <c r="G23" s="49" t="s">
        <v>54</v>
      </c>
      <c r="H23" s="47" t="s">
        <v>134</v>
      </c>
      <c r="I23" s="91" t="s">
        <v>142</v>
      </c>
      <c r="J23" s="92">
        <v>148</v>
      </c>
      <c r="K23" s="92" t="s">
        <v>57</v>
      </c>
      <c r="L23" s="44">
        <v>63231</v>
      </c>
      <c r="M23" s="44">
        <v>200734</v>
      </c>
      <c r="N23" s="49" t="s">
        <v>143</v>
      </c>
      <c r="O23" s="47" t="s">
        <v>59</v>
      </c>
      <c r="P23" s="49" t="s">
        <v>144</v>
      </c>
      <c r="Q23" s="49"/>
    </row>
    <row r="24" spans="1:17" s="3" customFormat="1" ht="34.5" customHeight="1">
      <c r="A24" s="56" t="s">
        <v>145</v>
      </c>
      <c r="B24" s="57"/>
      <c r="C24" s="58"/>
      <c r="D24" s="59"/>
      <c r="E24" s="59"/>
      <c r="F24" s="59"/>
      <c r="G24" s="60"/>
      <c r="H24" s="59"/>
      <c r="I24" s="59"/>
      <c r="J24" s="58">
        <f>SUM(J25:J32)</f>
        <v>5687</v>
      </c>
      <c r="K24" s="94"/>
      <c r="L24" s="95"/>
      <c r="M24" s="96"/>
      <c r="N24" s="59"/>
      <c r="O24" s="59"/>
      <c r="P24" s="59"/>
      <c r="Q24" s="107"/>
    </row>
    <row r="25" spans="1:17" s="3" customFormat="1" ht="72" customHeight="1">
      <c r="A25" s="47">
        <v>13</v>
      </c>
      <c r="B25" s="47" t="s">
        <v>146</v>
      </c>
      <c r="C25" s="47" t="s">
        <v>147</v>
      </c>
      <c r="D25" s="47" t="s">
        <v>51</v>
      </c>
      <c r="E25" s="47" t="s">
        <v>148</v>
      </c>
      <c r="F25" s="47" t="s">
        <v>149</v>
      </c>
      <c r="G25" s="47" t="s">
        <v>150</v>
      </c>
      <c r="H25" s="47" t="s">
        <v>151</v>
      </c>
      <c r="I25" s="90" t="s">
        <v>152</v>
      </c>
      <c r="J25" s="47">
        <v>150</v>
      </c>
      <c r="K25" s="47" t="s">
        <v>153</v>
      </c>
      <c r="L25" s="47">
        <v>220</v>
      </c>
      <c r="M25" s="47">
        <v>694</v>
      </c>
      <c r="N25" s="47" t="s">
        <v>154</v>
      </c>
      <c r="O25" s="47" t="s">
        <v>59</v>
      </c>
      <c r="P25" s="47" t="s">
        <v>155</v>
      </c>
      <c r="Q25" s="49" t="s">
        <v>69</v>
      </c>
    </row>
    <row r="26" spans="1:17" s="3" customFormat="1" ht="112.5" customHeight="1">
      <c r="A26" s="47">
        <v>14</v>
      </c>
      <c r="B26" s="49" t="s">
        <v>156</v>
      </c>
      <c r="C26" s="47" t="s">
        <v>147</v>
      </c>
      <c r="D26" s="47" t="s">
        <v>51</v>
      </c>
      <c r="E26" s="47" t="s">
        <v>148</v>
      </c>
      <c r="F26" s="61" t="s">
        <v>157</v>
      </c>
      <c r="G26" s="49" t="s">
        <v>158</v>
      </c>
      <c r="H26" s="49" t="s">
        <v>151</v>
      </c>
      <c r="I26" s="97" t="s">
        <v>159</v>
      </c>
      <c r="J26" s="49">
        <v>1880</v>
      </c>
      <c r="K26" s="98" t="s">
        <v>160</v>
      </c>
      <c r="L26" s="99">
        <v>2244</v>
      </c>
      <c r="M26" s="99">
        <v>7069</v>
      </c>
      <c r="N26" s="99" t="s">
        <v>161</v>
      </c>
      <c r="O26" s="99" t="s">
        <v>59</v>
      </c>
      <c r="P26" s="99" t="s">
        <v>162</v>
      </c>
      <c r="Q26" s="99"/>
    </row>
    <row r="27" spans="1:17" s="3" customFormat="1" ht="129.75" customHeight="1">
      <c r="A27" s="47">
        <v>15</v>
      </c>
      <c r="B27" s="49" t="s">
        <v>163</v>
      </c>
      <c r="C27" s="47" t="s">
        <v>147</v>
      </c>
      <c r="D27" s="47" t="s">
        <v>51</v>
      </c>
      <c r="E27" s="47" t="s">
        <v>148</v>
      </c>
      <c r="F27" s="61" t="s">
        <v>164</v>
      </c>
      <c r="G27" s="49" t="s">
        <v>158</v>
      </c>
      <c r="H27" s="49" t="s">
        <v>151</v>
      </c>
      <c r="I27" s="97" t="s">
        <v>165</v>
      </c>
      <c r="J27" s="49">
        <v>640</v>
      </c>
      <c r="K27" s="98" t="s">
        <v>160</v>
      </c>
      <c r="L27" s="99">
        <v>2244</v>
      </c>
      <c r="M27" s="99">
        <v>7069</v>
      </c>
      <c r="N27" s="99" t="s">
        <v>166</v>
      </c>
      <c r="O27" s="99" t="s">
        <v>59</v>
      </c>
      <c r="P27" s="99" t="s">
        <v>162</v>
      </c>
      <c r="Q27" s="99"/>
    </row>
    <row r="28" spans="1:17" s="3" customFormat="1" ht="105" customHeight="1">
      <c r="A28" s="47">
        <v>16</v>
      </c>
      <c r="B28" s="49" t="s">
        <v>167</v>
      </c>
      <c r="C28" s="47" t="s">
        <v>147</v>
      </c>
      <c r="D28" s="47" t="s">
        <v>51</v>
      </c>
      <c r="E28" s="47" t="s">
        <v>148</v>
      </c>
      <c r="F28" s="61" t="s">
        <v>168</v>
      </c>
      <c r="G28" s="49" t="s">
        <v>158</v>
      </c>
      <c r="H28" s="49" t="s">
        <v>151</v>
      </c>
      <c r="I28" s="97" t="s">
        <v>169</v>
      </c>
      <c r="J28" s="49">
        <v>360</v>
      </c>
      <c r="K28" s="98" t="s">
        <v>57</v>
      </c>
      <c r="L28" s="99">
        <v>344.57142857142856</v>
      </c>
      <c r="M28" s="99">
        <v>1206</v>
      </c>
      <c r="N28" s="99" t="s">
        <v>170</v>
      </c>
      <c r="O28" s="99" t="s">
        <v>59</v>
      </c>
      <c r="P28" s="99" t="s">
        <v>171</v>
      </c>
      <c r="Q28" s="99"/>
    </row>
    <row r="29" spans="1:17" s="3" customFormat="1" ht="192" customHeight="1">
      <c r="A29" s="47">
        <v>17</v>
      </c>
      <c r="B29" s="49" t="s">
        <v>172</v>
      </c>
      <c r="C29" s="47" t="s">
        <v>147</v>
      </c>
      <c r="D29" s="47" t="s">
        <v>51</v>
      </c>
      <c r="E29" s="47" t="s">
        <v>148</v>
      </c>
      <c r="F29" s="61" t="s">
        <v>173</v>
      </c>
      <c r="G29" s="49" t="s">
        <v>174</v>
      </c>
      <c r="H29" s="49" t="s">
        <v>151</v>
      </c>
      <c r="I29" s="97" t="s">
        <v>175</v>
      </c>
      <c r="J29" s="49">
        <v>1927</v>
      </c>
      <c r="K29" s="98" t="s">
        <v>160</v>
      </c>
      <c r="L29" s="99">
        <v>2232</v>
      </c>
      <c r="M29" s="99">
        <v>7033</v>
      </c>
      <c r="N29" s="99" t="s">
        <v>176</v>
      </c>
      <c r="O29" s="99" t="s">
        <v>59</v>
      </c>
      <c r="P29" s="99" t="s">
        <v>177</v>
      </c>
      <c r="Q29" s="99"/>
    </row>
    <row r="30" spans="1:17" s="3" customFormat="1" ht="96.75" customHeight="1">
      <c r="A30" s="47">
        <v>18</v>
      </c>
      <c r="B30" s="49" t="s">
        <v>178</v>
      </c>
      <c r="C30" s="62" t="s">
        <v>179</v>
      </c>
      <c r="D30" s="47" t="s">
        <v>51</v>
      </c>
      <c r="E30" s="47" t="s">
        <v>148</v>
      </c>
      <c r="F30" s="61" t="s">
        <v>180</v>
      </c>
      <c r="G30" s="49" t="s">
        <v>181</v>
      </c>
      <c r="H30" s="49" t="s">
        <v>151</v>
      </c>
      <c r="I30" s="97" t="s">
        <v>182</v>
      </c>
      <c r="J30" s="49">
        <v>110</v>
      </c>
      <c r="K30" s="98" t="s">
        <v>57</v>
      </c>
      <c r="L30" s="99">
        <v>477.7142857142857</v>
      </c>
      <c r="M30" s="99">
        <v>1672</v>
      </c>
      <c r="N30" s="99" t="s">
        <v>183</v>
      </c>
      <c r="O30" s="99" t="s">
        <v>59</v>
      </c>
      <c r="P30" s="99" t="s">
        <v>184</v>
      </c>
      <c r="Q30" s="49"/>
    </row>
    <row r="31" spans="1:17" s="3" customFormat="1" ht="87.75" customHeight="1">
      <c r="A31" s="47">
        <v>19</v>
      </c>
      <c r="B31" s="49" t="s">
        <v>185</v>
      </c>
      <c r="C31" s="62" t="s">
        <v>186</v>
      </c>
      <c r="D31" s="47" t="s">
        <v>51</v>
      </c>
      <c r="E31" s="47" t="s">
        <v>148</v>
      </c>
      <c r="F31" s="61" t="s">
        <v>187</v>
      </c>
      <c r="G31" s="49" t="s">
        <v>188</v>
      </c>
      <c r="H31" s="49" t="s">
        <v>151</v>
      </c>
      <c r="I31" s="97" t="s">
        <v>189</v>
      </c>
      <c r="J31" s="49">
        <v>120</v>
      </c>
      <c r="K31" s="98" t="s">
        <v>160</v>
      </c>
      <c r="L31" s="99">
        <v>296.57142857142856</v>
      </c>
      <c r="M31" s="99">
        <v>1038</v>
      </c>
      <c r="N31" s="99" t="s">
        <v>190</v>
      </c>
      <c r="O31" s="99" t="s">
        <v>59</v>
      </c>
      <c r="P31" s="99" t="s">
        <v>191</v>
      </c>
      <c r="Q31" s="49"/>
    </row>
    <row r="32" spans="1:17" s="3" customFormat="1" ht="87" customHeight="1">
      <c r="A32" s="47">
        <v>20</v>
      </c>
      <c r="B32" s="49" t="s">
        <v>192</v>
      </c>
      <c r="C32" s="62" t="s">
        <v>186</v>
      </c>
      <c r="D32" s="47" t="s">
        <v>51</v>
      </c>
      <c r="E32" s="47" t="s">
        <v>148</v>
      </c>
      <c r="F32" s="61" t="s">
        <v>193</v>
      </c>
      <c r="G32" s="49" t="s">
        <v>188</v>
      </c>
      <c r="H32" s="49" t="s">
        <v>151</v>
      </c>
      <c r="I32" s="97" t="s">
        <v>194</v>
      </c>
      <c r="J32" s="49">
        <v>500</v>
      </c>
      <c r="K32" s="98" t="s">
        <v>160</v>
      </c>
      <c r="L32" s="99">
        <v>362.2857142857143</v>
      </c>
      <c r="M32" s="99">
        <v>1268</v>
      </c>
      <c r="N32" s="99" t="s">
        <v>195</v>
      </c>
      <c r="O32" s="99" t="s">
        <v>59</v>
      </c>
      <c r="P32" s="99" t="s">
        <v>196</v>
      </c>
      <c r="Q32" s="49"/>
    </row>
    <row r="33" spans="1:17" s="3" customFormat="1" ht="34.5" customHeight="1">
      <c r="A33" s="63" t="s">
        <v>197</v>
      </c>
      <c r="B33" s="64"/>
      <c r="C33" s="42"/>
      <c r="D33" s="65"/>
      <c r="E33" s="65"/>
      <c r="F33" s="65"/>
      <c r="G33" s="66"/>
      <c r="H33" s="65"/>
      <c r="I33" s="65"/>
      <c r="J33" s="65">
        <f>SUM(J34:J50)</f>
        <v>4508.9</v>
      </c>
      <c r="K33" s="100"/>
      <c r="L33" s="79"/>
      <c r="M33" s="80"/>
      <c r="N33" s="65"/>
      <c r="O33" s="65"/>
      <c r="P33" s="65"/>
      <c r="Q33" s="49"/>
    </row>
    <row r="34" spans="1:17" s="3" customFormat="1" ht="150" customHeight="1">
      <c r="A34" s="47">
        <v>21</v>
      </c>
      <c r="B34" s="49" t="s">
        <v>198</v>
      </c>
      <c r="C34" s="49" t="s">
        <v>199</v>
      </c>
      <c r="D34" s="49" t="s">
        <v>51</v>
      </c>
      <c r="E34" s="49" t="s">
        <v>200</v>
      </c>
      <c r="F34" s="49" t="s">
        <v>201</v>
      </c>
      <c r="G34" s="49" t="s">
        <v>202</v>
      </c>
      <c r="H34" s="49" t="s">
        <v>203</v>
      </c>
      <c r="I34" s="49" t="s">
        <v>204</v>
      </c>
      <c r="J34" s="49">
        <v>41.1</v>
      </c>
      <c r="K34" s="47" t="s">
        <v>153</v>
      </c>
      <c r="L34" s="47">
        <v>331</v>
      </c>
      <c r="M34" s="47">
        <v>1043</v>
      </c>
      <c r="N34" s="47" t="s">
        <v>205</v>
      </c>
      <c r="O34" s="47" t="s">
        <v>59</v>
      </c>
      <c r="P34" s="47" t="s">
        <v>206</v>
      </c>
      <c r="Q34" s="47" t="s">
        <v>69</v>
      </c>
    </row>
    <row r="35" spans="1:17" s="3" customFormat="1" ht="81" customHeight="1">
      <c r="A35" s="47">
        <v>22</v>
      </c>
      <c r="B35" s="49" t="s">
        <v>207</v>
      </c>
      <c r="C35" s="49" t="s">
        <v>62</v>
      </c>
      <c r="D35" s="49" t="s">
        <v>51</v>
      </c>
      <c r="E35" s="49" t="s">
        <v>200</v>
      </c>
      <c r="F35" s="49" t="s">
        <v>208</v>
      </c>
      <c r="G35" s="49" t="s">
        <v>202</v>
      </c>
      <c r="H35" s="49" t="s">
        <v>203</v>
      </c>
      <c r="I35" s="49" t="s">
        <v>209</v>
      </c>
      <c r="J35" s="49">
        <v>38.8</v>
      </c>
      <c r="K35" s="47" t="s">
        <v>153</v>
      </c>
      <c r="L35" s="47">
        <v>246</v>
      </c>
      <c r="M35" s="47">
        <v>776</v>
      </c>
      <c r="N35" s="99" t="s">
        <v>210</v>
      </c>
      <c r="O35" s="99" t="s">
        <v>59</v>
      </c>
      <c r="P35" s="99" t="s">
        <v>211</v>
      </c>
      <c r="Q35" s="47" t="s">
        <v>69</v>
      </c>
    </row>
    <row r="36" spans="1:17" s="3" customFormat="1" ht="90" customHeight="1">
      <c r="A36" s="47">
        <v>23</v>
      </c>
      <c r="B36" s="49" t="s">
        <v>212</v>
      </c>
      <c r="C36" s="49" t="s">
        <v>62</v>
      </c>
      <c r="D36" s="49" t="s">
        <v>51</v>
      </c>
      <c r="E36" s="49" t="s">
        <v>200</v>
      </c>
      <c r="F36" s="49" t="s">
        <v>213</v>
      </c>
      <c r="G36" s="49" t="s">
        <v>202</v>
      </c>
      <c r="H36" s="49" t="s">
        <v>203</v>
      </c>
      <c r="I36" s="49" t="s">
        <v>214</v>
      </c>
      <c r="J36" s="49">
        <v>80</v>
      </c>
      <c r="K36" s="47" t="s">
        <v>153</v>
      </c>
      <c r="L36" s="47">
        <v>574</v>
      </c>
      <c r="M36" s="47">
        <v>1810</v>
      </c>
      <c r="N36" s="99" t="s">
        <v>215</v>
      </c>
      <c r="O36" s="99" t="s">
        <v>59</v>
      </c>
      <c r="P36" s="99" t="s">
        <v>216</v>
      </c>
      <c r="Q36" s="47" t="s">
        <v>69</v>
      </c>
    </row>
    <row r="37" spans="1:17" s="3" customFormat="1" ht="109.5" customHeight="1">
      <c r="A37" s="47">
        <v>24</v>
      </c>
      <c r="B37" s="49" t="s">
        <v>217</v>
      </c>
      <c r="C37" s="49" t="s">
        <v>147</v>
      </c>
      <c r="D37" s="49" t="s">
        <v>51</v>
      </c>
      <c r="E37" s="49" t="s">
        <v>200</v>
      </c>
      <c r="F37" s="49" t="s">
        <v>218</v>
      </c>
      <c r="G37" s="49" t="s">
        <v>219</v>
      </c>
      <c r="H37" s="49" t="s">
        <v>203</v>
      </c>
      <c r="I37" s="49" t="s">
        <v>220</v>
      </c>
      <c r="J37" s="47">
        <v>500</v>
      </c>
      <c r="K37" s="47" t="s">
        <v>160</v>
      </c>
      <c r="L37" s="47">
        <v>157</v>
      </c>
      <c r="M37" s="47">
        <v>550</v>
      </c>
      <c r="N37" s="99" t="s">
        <v>221</v>
      </c>
      <c r="O37" s="99" t="s">
        <v>59</v>
      </c>
      <c r="P37" s="99" t="s">
        <v>222</v>
      </c>
      <c r="Q37" s="108"/>
    </row>
    <row r="38" spans="1:17" s="3" customFormat="1" ht="72" customHeight="1">
      <c r="A38" s="47">
        <v>25</v>
      </c>
      <c r="B38" s="49" t="s">
        <v>223</v>
      </c>
      <c r="C38" s="49" t="s">
        <v>147</v>
      </c>
      <c r="D38" s="49" t="s">
        <v>51</v>
      </c>
      <c r="E38" s="49" t="s">
        <v>200</v>
      </c>
      <c r="F38" s="49" t="s">
        <v>224</v>
      </c>
      <c r="G38" s="49" t="s">
        <v>71</v>
      </c>
      <c r="H38" s="49" t="s">
        <v>203</v>
      </c>
      <c r="I38" s="49" t="s">
        <v>225</v>
      </c>
      <c r="J38" s="49">
        <v>500</v>
      </c>
      <c r="K38" s="98" t="s">
        <v>160</v>
      </c>
      <c r="L38" s="101">
        <v>273.7142857142857</v>
      </c>
      <c r="M38" s="101">
        <v>958</v>
      </c>
      <c r="N38" s="99" t="s">
        <v>226</v>
      </c>
      <c r="O38" s="99" t="s">
        <v>59</v>
      </c>
      <c r="P38" s="99" t="s">
        <v>227</v>
      </c>
      <c r="Q38" s="108"/>
    </row>
    <row r="39" spans="1:17" s="3" customFormat="1" ht="117" customHeight="1">
      <c r="A39" s="47">
        <v>26</v>
      </c>
      <c r="B39" s="49" t="s">
        <v>228</v>
      </c>
      <c r="C39" s="49" t="s">
        <v>147</v>
      </c>
      <c r="D39" s="49" t="s">
        <v>51</v>
      </c>
      <c r="E39" s="49" t="s">
        <v>200</v>
      </c>
      <c r="F39" s="49" t="s">
        <v>218</v>
      </c>
      <c r="G39" s="49" t="s">
        <v>71</v>
      </c>
      <c r="H39" s="49" t="s">
        <v>203</v>
      </c>
      <c r="I39" s="49" t="s">
        <v>229</v>
      </c>
      <c r="J39" s="49">
        <v>300</v>
      </c>
      <c r="K39" s="98" t="s">
        <v>160</v>
      </c>
      <c r="L39" s="101">
        <v>157.14285714285714</v>
      </c>
      <c r="M39" s="101">
        <v>550</v>
      </c>
      <c r="N39" s="99" t="s">
        <v>230</v>
      </c>
      <c r="O39" s="99" t="s">
        <v>59</v>
      </c>
      <c r="P39" s="99" t="s">
        <v>222</v>
      </c>
      <c r="Q39" s="108"/>
    </row>
    <row r="40" spans="1:17" s="3" customFormat="1" ht="105.75" customHeight="1">
      <c r="A40" s="47">
        <v>27</v>
      </c>
      <c r="B40" s="49" t="s">
        <v>231</v>
      </c>
      <c r="C40" s="49" t="s">
        <v>147</v>
      </c>
      <c r="D40" s="49" t="s">
        <v>51</v>
      </c>
      <c r="E40" s="49" t="s">
        <v>200</v>
      </c>
      <c r="F40" s="49" t="s">
        <v>232</v>
      </c>
      <c r="G40" s="49" t="s">
        <v>71</v>
      </c>
      <c r="H40" s="49" t="s">
        <v>203</v>
      </c>
      <c r="I40" s="49" t="s">
        <v>233</v>
      </c>
      <c r="J40" s="49">
        <v>298</v>
      </c>
      <c r="K40" s="98" t="s">
        <v>160</v>
      </c>
      <c r="L40" s="101">
        <v>355.14285714285717</v>
      </c>
      <c r="M40" s="101">
        <v>1243</v>
      </c>
      <c r="N40" s="99" t="s">
        <v>234</v>
      </c>
      <c r="O40" s="99" t="s">
        <v>59</v>
      </c>
      <c r="P40" s="99" t="s">
        <v>235</v>
      </c>
      <c r="Q40" s="108"/>
    </row>
    <row r="41" spans="1:17" s="3" customFormat="1" ht="96.75" customHeight="1">
      <c r="A41" s="47">
        <v>28</v>
      </c>
      <c r="B41" s="49" t="s">
        <v>236</v>
      </c>
      <c r="C41" s="49" t="s">
        <v>147</v>
      </c>
      <c r="D41" s="49" t="s">
        <v>51</v>
      </c>
      <c r="E41" s="49" t="s">
        <v>200</v>
      </c>
      <c r="F41" s="49" t="s">
        <v>237</v>
      </c>
      <c r="G41" s="49" t="s">
        <v>71</v>
      </c>
      <c r="H41" s="49" t="s">
        <v>203</v>
      </c>
      <c r="I41" s="49" t="s">
        <v>238</v>
      </c>
      <c r="J41" s="49">
        <v>297</v>
      </c>
      <c r="K41" s="98" t="s">
        <v>160</v>
      </c>
      <c r="L41" s="101">
        <v>402.2857142857143</v>
      </c>
      <c r="M41" s="101">
        <v>1408</v>
      </c>
      <c r="N41" s="99" t="s">
        <v>239</v>
      </c>
      <c r="O41" s="99" t="s">
        <v>59</v>
      </c>
      <c r="P41" s="99" t="s">
        <v>227</v>
      </c>
      <c r="Q41" s="108"/>
    </row>
    <row r="42" spans="1:17" s="3" customFormat="1" ht="87" customHeight="1">
      <c r="A42" s="47">
        <v>29</v>
      </c>
      <c r="B42" s="49" t="s">
        <v>240</v>
      </c>
      <c r="C42" s="49" t="s">
        <v>62</v>
      </c>
      <c r="D42" s="49" t="s">
        <v>51</v>
      </c>
      <c r="E42" s="49" t="s">
        <v>200</v>
      </c>
      <c r="F42" s="49" t="s">
        <v>241</v>
      </c>
      <c r="G42" s="49" t="s">
        <v>242</v>
      </c>
      <c r="H42" s="49" t="s">
        <v>203</v>
      </c>
      <c r="I42" s="49" t="s">
        <v>243</v>
      </c>
      <c r="J42" s="49">
        <v>204</v>
      </c>
      <c r="K42" s="98" t="s">
        <v>57</v>
      </c>
      <c r="L42" s="101">
        <v>330</v>
      </c>
      <c r="M42" s="101">
        <v>1155</v>
      </c>
      <c r="N42" s="99" t="s">
        <v>244</v>
      </c>
      <c r="O42" s="99" t="s">
        <v>59</v>
      </c>
      <c r="P42" s="99" t="s">
        <v>245</v>
      </c>
      <c r="Q42" s="108"/>
    </row>
    <row r="43" spans="1:17" s="3" customFormat="1" ht="103.5" customHeight="1">
      <c r="A43" s="47">
        <v>30</v>
      </c>
      <c r="B43" s="49" t="s">
        <v>246</v>
      </c>
      <c r="C43" s="44" t="s">
        <v>147</v>
      </c>
      <c r="D43" s="49" t="s">
        <v>51</v>
      </c>
      <c r="E43" s="49" t="s">
        <v>200</v>
      </c>
      <c r="F43" s="49" t="s">
        <v>247</v>
      </c>
      <c r="G43" s="49" t="s">
        <v>248</v>
      </c>
      <c r="H43" s="49" t="s">
        <v>203</v>
      </c>
      <c r="I43" s="91" t="s">
        <v>249</v>
      </c>
      <c r="J43" s="92">
        <v>300</v>
      </c>
      <c r="K43" s="98" t="s">
        <v>160</v>
      </c>
      <c r="L43" s="44">
        <v>1369</v>
      </c>
      <c r="M43" s="44">
        <v>4349</v>
      </c>
      <c r="N43" s="49" t="s">
        <v>250</v>
      </c>
      <c r="O43" s="99" t="s">
        <v>59</v>
      </c>
      <c r="P43" s="49" t="s">
        <v>251</v>
      </c>
      <c r="Q43" s="47"/>
    </row>
    <row r="44" spans="1:17" s="3" customFormat="1" ht="120.75" customHeight="1">
      <c r="A44" s="47">
        <v>31</v>
      </c>
      <c r="B44" s="49" t="s">
        <v>252</v>
      </c>
      <c r="C44" s="49" t="s">
        <v>186</v>
      </c>
      <c r="D44" s="49" t="s">
        <v>51</v>
      </c>
      <c r="E44" s="49" t="s">
        <v>200</v>
      </c>
      <c r="F44" s="49" t="s">
        <v>208</v>
      </c>
      <c r="G44" s="49" t="s">
        <v>242</v>
      </c>
      <c r="H44" s="49" t="s">
        <v>203</v>
      </c>
      <c r="I44" s="49" t="s">
        <v>253</v>
      </c>
      <c r="J44" s="49">
        <v>320</v>
      </c>
      <c r="K44" s="98" t="s">
        <v>160</v>
      </c>
      <c r="L44" s="101">
        <v>221.71428571428572</v>
      </c>
      <c r="M44" s="101">
        <v>776</v>
      </c>
      <c r="N44" s="99" t="s">
        <v>254</v>
      </c>
      <c r="O44" s="99" t="s">
        <v>59</v>
      </c>
      <c r="P44" s="99" t="s">
        <v>255</v>
      </c>
      <c r="Q44" s="108"/>
    </row>
    <row r="45" spans="1:17" s="3" customFormat="1" ht="117.75" customHeight="1">
      <c r="A45" s="47">
        <v>32</v>
      </c>
      <c r="B45" s="49" t="s">
        <v>256</v>
      </c>
      <c r="C45" s="49" t="s">
        <v>186</v>
      </c>
      <c r="D45" s="49" t="s">
        <v>51</v>
      </c>
      <c r="E45" s="49" t="s">
        <v>200</v>
      </c>
      <c r="F45" s="49" t="s">
        <v>201</v>
      </c>
      <c r="G45" s="49" t="s">
        <v>242</v>
      </c>
      <c r="H45" s="49" t="s">
        <v>203</v>
      </c>
      <c r="I45" s="49" t="s">
        <v>257</v>
      </c>
      <c r="J45" s="49">
        <v>380</v>
      </c>
      <c r="K45" s="98" t="s">
        <v>160</v>
      </c>
      <c r="L45" s="101">
        <v>298</v>
      </c>
      <c r="M45" s="101">
        <v>1043</v>
      </c>
      <c r="N45" s="99" t="s">
        <v>258</v>
      </c>
      <c r="O45" s="99" t="s">
        <v>59</v>
      </c>
      <c r="P45" s="99" t="s">
        <v>259</v>
      </c>
      <c r="Q45" s="108"/>
    </row>
    <row r="46" spans="1:17" s="3" customFormat="1" ht="162.75" customHeight="1">
      <c r="A46" s="47">
        <v>33</v>
      </c>
      <c r="B46" s="49" t="s">
        <v>260</v>
      </c>
      <c r="C46" s="49" t="s">
        <v>261</v>
      </c>
      <c r="D46" s="49" t="s">
        <v>51</v>
      </c>
      <c r="E46" s="49" t="s">
        <v>200</v>
      </c>
      <c r="F46" s="49" t="s">
        <v>201</v>
      </c>
      <c r="G46" s="49" t="s">
        <v>71</v>
      </c>
      <c r="H46" s="49" t="s">
        <v>203</v>
      </c>
      <c r="I46" s="49" t="s">
        <v>262</v>
      </c>
      <c r="J46" s="49">
        <v>455</v>
      </c>
      <c r="K46" s="98" t="s">
        <v>160</v>
      </c>
      <c r="L46" s="101">
        <v>298</v>
      </c>
      <c r="M46" s="101">
        <v>1043</v>
      </c>
      <c r="N46" s="99" t="s">
        <v>263</v>
      </c>
      <c r="O46" s="99" t="s">
        <v>59</v>
      </c>
      <c r="P46" s="99" t="s">
        <v>264</v>
      </c>
      <c r="Q46" s="47"/>
    </row>
    <row r="47" spans="1:17" s="3" customFormat="1" ht="132.75" customHeight="1">
      <c r="A47" s="47">
        <v>34</v>
      </c>
      <c r="B47" s="49" t="s">
        <v>265</v>
      </c>
      <c r="C47" s="49" t="s">
        <v>261</v>
      </c>
      <c r="D47" s="49" t="s">
        <v>51</v>
      </c>
      <c r="E47" s="49" t="s">
        <v>200</v>
      </c>
      <c r="F47" s="49" t="s">
        <v>266</v>
      </c>
      <c r="G47" s="49" t="s">
        <v>248</v>
      </c>
      <c r="H47" s="49" t="s">
        <v>203</v>
      </c>
      <c r="I47" s="49" t="s">
        <v>267</v>
      </c>
      <c r="J47" s="49">
        <v>395</v>
      </c>
      <c r="K47" s="98" t="s">
        <v>160</v>
      </c>
      <c r="L47" s="101">
        <v>349.14285714285717</v>
      </c>
      <c r="M47" s="101">
        <v>1222</v>
      </c>
      <c r="N47" s="99" t="s">
        <v>268</v>
      </c>
      <c r="O47" s="99" t="s">
        <v>59</v>
      </c>
      <c r="P47" s="99" t="s">
        <v>269</v>
      </c>
      <c r="Q47" s="47"/>
    </row>
    <row r="48" spans="1:17" s="3" customFormat="1" ht="105.75" customHeight="1">
      <c r="A48" s="47">
        <v>35</v>
      </c>
      <c r="B48" s="49" t="s">
        <v>270</v>
      </c>
      <c r="C48" s="49" t="s">
        <v>261</v>
      </c>
      <c r="D48" s="49" t="s">
        <v>51</v>
      </c>
      <c r="E48" s="49" t="s">
        <v>200</v>
      </c>
      <c r="F48" s="49" t="s">
        <v>271</v>
      </c>
      <c r="G48" s="49" t="s">
        <v>272</v>
      </c>
      <c r="H48" s="49" t="s">
        <v>203</v>
      </c>
      <c r="I48" s="49" t="s">
        <v>273</v>
      </c>
      <c r="J48" s="49">
        <v>180</v>
      </c>
      <c r="K48" s="98" t="s">
        <v>160</v>
      </c>
      <c r="L48" s="101">
        <v>227.14285714285714</v>
      </c>
      <c r="M48" s="101">
        <v>795</v>
      </c>
      <c r="N48" s="99" t="s">
        <v>274</v>
      </c>
      <c r="O48" s="99" t="s">
        <v>59</v>
      </c>
      <c r="P48" s="99" t="s">
        <v>275</v>
      </c>
      <c r="Q48" s="108"/>
    </row>
    <row r="49" spans="1:17" s="3" customFormat="1" ht="132.75" customHeight="1">
      <c r="A49" s="47">
        <v>36</v>
      </c>
      <c r="B49" s="49" t="s">
        <v>276</v>
      </c>
      <c r="C49" s="49" t="s">
        <v>62</v>
      </c>
      <c r="D49" s="49" t="s">
        <v>51</v>
      </c>
      <c r="E49" s="49" t="s">
        <v>200</v>
      </c>
      <c r="F49" s="49" t="s">
        <v>277</v>
      </c>
      <c r="G49" s="49" t="s">
        <v>242</v>
      </c>
      <c r="H49" s="49" t="s">
        <v>203</v>
      </c>
      <c r="I49" s="49" t="s">
        <v>278</v>
      </c>
      <c r="J49" s="49">
        <v>140</v>
      </c>
      <c r="K49" s="98" t="s">
        <v>160</v>
      </c>
      <c r="L49" s="101">
        <v>265.7142857142857</v>
      </c>
      <c r="M49" s="101">
        <v>930</v>
      </c>
      <c r="N49" s="99" t="s">
        <v>279</v>
      </c>
      <c r="O49" s="99" t="s">
        <v>59</v>
      </c>
      <c r="P49" s="99" t="s">
        <v>280</v>
      </c>
      <c r="Q49" s="108"/>
    </row>
    <row r="50" spans="1:17" s="3" customFormat="1" ht="132.75" customHeight="1">
      <c r="A50" s="47">
        <v>37</v>
      </c>
      <c r="B50" s="49" t="s">
        <v>281</v>
      </c>
      <c r="C50" s="49" t="s">
        <v>114</v>
      </c>
      <c r="D50" s="49" t="s">
        <v>51</v>
      </c>
      <c r="E50" s="49" t="s">
        <v>200</v>
      </c>
      <c r="F50" s="49" t="s">
        <v>218</v>
      </c>
      <c r="G50" s="49" t="s">
        <v>272</v>
      </c>
      <c r="H50" s="49" t="s">
        <v>203</v>
      </c>
      <c r="I50" s="49" t="s">
        <v>282</v>
      </c>
      <c r="J50" s="49">
        <v>80</v>
      </c>
      <c r="K50" s="98" t="s">
        <v>160</v>
      </c>
      <c r="L50" s="101">
        <v>157.14285714285714</v>
      </c>
      <c r="M50" s="101">
        <v>550</v>
      </c>
      <c r="N50" s="99" t="s">
        <v>283</v>
      </c>
      <c r="O50" s="99" t="s">
        <v>59</v>
      </c>
      <c r="P50" s="99" t="s">
        <v>284</v>
      </c>
      <c r="Q50" s="108"/>
    </row>
    <row r="51" spans="1:17" s="3" customFormat="1" ht="34.5" customHeight="1">
      <c r="A51" s="56" t="s">
        <v>285</v>
      </c>
      <c r="B51" s="57"/>
      <c r="C51" s="58"/>
      <c r="D51" s="59"/>
      <c r="E51" s="59"/>
      <c r="F51" s="59"/>
      <c r="G51" s="60"/>
      <c r="H51" s="59"/>
      <c r="I51" s="59"/>
      <c r="J51" s="58">
        <f>SUM(J52:J58)</f>
        <v>1970.8</v>
      </c>
      <c r="K51" s="102"/>
      <c r="L51" s="95"/>
      <c r="M51" s="96"/>
      <c r="N51" s="59"/>
      <c r="O51" s="59"/>
      <c r="P51" s="94"/>
      <c r="Q51" s="107"/>
    </row>
    <row r="52" spans="1:17" s="3" customFormat="1" ht="66" customHeight="1">
      <c r="A52" s="47">
        <v>38</v>
      </c>
      <c r="B52" s="47" t="s">
        <v>286</v>
      </c>
      <c r="C52" s="47" t="s">
        <v>62</v>
      </c>
      <c r="D52" s="47" t="s">
        <v>51</v>
      </c>
      <c r="E52" s="47" t="s">
        <v>287</v>
      </c>
      <c r="F52" s="47" t="s">
        <v>288</v>
      </c>
      <c r="G52" s="47" t="s">
        <v>289</v>
      </c>
      <c r="H52" s="47" t="s">
        <v>290</v>
      </c>
      <c r="I52" s="47" t="s">
        <v>291</v>
      </c>
      <c r="J52" s="47">
        <v>390</v>
      </c>
      <c r="K52" s="98" t="s">
        <v>160</v>
      </c>
      <c r="L52" s="47">
        <v>1404</v>
      </c>
      <c r="M52" s="47">
        <v>4444</v>
      </c>
      <c r="N52" s="47" t="s">
        <v>292</v>
      </c>
      <c r="O52" s="47" t="s">
        <v>59</v>
      </c>
      <c r="P52" s="47" t="s">
        <v>293</v>
      </c>
      <c r="Q52" s="47" t="s">
        <v>69</v>
      </c>
    </row>
    <row r="53" spans="1:17" s="3" customFormat="1" ht="69" customHeight="1">
      <c r="A53" s="47">
        <v>39</v>
      </c>
      <c r="B53" s="47" t="s">
        <v>294</v>
      </c>
      <c r="C53" s="47" t="s">
        <v>62</v>
      </c>
      <c r="D53" s="47" t="s">
        <v>51</v>
      </c>
      <c r="E53" s="47" t="s">
        <v>287</v>
      </c>
      <c r="F53" s="47" t="s">
        <v>295</v>
      </c>
      <c r="G53" s="47" t="s">
        <v>202</v>
      </c>
      <c r="H53" s="47" t="s">
        <v>290</v>
      </c>
      <c r="I53" s="47" t="s">
        <v>296</v>
      </c>
      <c r="J53" s="47">
        <v>100</v>
      </c>
      <c r="K53" s="47" t="s">
        <v>153</v>
      </c>
      <c r="L53" s="47">
        <v>263</v>
      </c>
      <c r="M53" s="47">
        <v>1036</v>
      </c>
      <c r="N53" s="47" t="s">
        <v>297</v>
      </c>
      <c r="O53" s="47" t="s">
        <v>59</v>
      </c>
      <c r="P53" s="47" t="s">
        <v>298</v>
      </c>
      <c r="Q53" s="47" t="s">
        <v>69</v>
      </c>
    </row>
    <row r="54" spans="1:17" s="3" customFormat="1" ht="105" customHeight="1">
      <c r="A54" s="47">
        <v>40</v>
      </c>
      <c r="B54" s="47" t="s">
        <v>299</v>
      </c>
      <c r="C54" s="47" t="s">
        <v>62</v>
      </c>
      <c r="D54" s="47" t="s">
        <v>51</v>
      </c>
      <c r="E54" s="47" t="s">
        <v>287</v>
      </c>
      <c r="F54" s="47" t="s">
        <v>300</v>
      </c>
      <c r="G54" s="47" t="s">
        <v>301</v>
      </c>
      <c r="H54" s="47" t="s">
        <v>290</v>
      </c>
      <c r="I54" s="47" t="s">
        <v>302</v>
      </c>
      <c r="J54" s="47">
        <v>60.8</v>
      </c>
      <c r="K54" s="47" t="s">
        <v>153</v>
      </c>
      <c r="L54" s="47">
        <v>1920</v>
      </c>
      <c r="M54" s="47">
        <v>6050</v>
      </c>
      <c r="N54" s="47" t="s">
        <v>303</v>
      </c>
      <c r="O54" s="47" t="s">
        <v>59</v>
      </c>
      <c r="P54" s="47" t="s">
        <v>304</v>
      </c>
      <c r="Q54" s="47" t="s">
        <v>69</v>
      </c>
    </row>
    <row r="55" spans="1:17" s="3" customFormat="1" ht="78.75" customHeight="1">
      <c r="A55" s="47">
        <v>41</v>
      </c>
      <c r="B55" s="49" t="s">
        <v>305</v>
      </c>
      <c r="C55" s="47" t="s">
        <v>62</v>
      </c>
      <c r="D55" s="47" t="s">
        <v>51</v>
      </c>
      <c r="E55" s="48" t="s">
        <v>287</v>
      </c>
      <c r="F55" s="61" t="s">
        <v>306</v>
      </c>
      <c r="G55" s="47" t="s">
        <v>242</v>
      </c>
      <c r="H55" s="49" t="s">
        <v>290</v>
      </c>
      <c r="I55" s="97" t="s">
        <v>307</v>
      </c>
      <c r="J55" s="49">
        <v>390</v>
      </c>
      <c r="K55" s="98" t="s">
        <v>160</v>
      </c>
      <c r="L55" s="99">
        <v>1004</v>
      </c>
      <c r="M55" s="99">
        <v>3514</v>
      </c>
      <c r="N55" s="99" t="s">
        <v>308</v>
      </c>
      <c r="O55" s="99" t="s">
        <v>59</v>
      </c>
      <c r="P55" s="99" t="s">
        <v>309</v>
      </c>
      <c r="Q55" s="47"/>
    </row>
    <row r="56" spans="1:17" s="3" customFormat="1" ht="78.75" customHeight="1">
      <c r="A56" s="47">
        <v>42</v>
      </c>
      <c r="B56" s="49" t="s">
        <v>310</v>
      </c>
      <c r="C56" s="47" t="s">
        <v>62</v>
      </c>
      <c r="D56" s="47" t="s">
        <v>51</v>
      </c>
      <c r="E56" s="48" t="s">
        <v>287</v>
      </c>
      <c r="F56" s="61" t="s">
        <v>311</v>
      </c>
      <c r="G56" s="47" t="s">
        <v>125</v>
      </c>
      <c r="H56" s="49" t="s">
        <v>290</v>
      </c>
      <c r="I56" s="97" t="s">
        <v>312</v>
      </c>
      <c r="J56" s="49">
        <v>480</v>
      </c>
      <c r="K56" s="98" t="s">
        <v>160</v>
      </c>
      <c r="L56" s="99">
        <v>2240.285714285714</v>
      </c>
      <c r="M56" s="99">
        <v>7841</v>
      </c>
      <c r="N56" s="99" t="s">
        <v>313</v>
      </c>
      <c r="O56" s="99" t="s">
        <v>59</v>
      </c>
      <c r="P56" s="99" t="s">
        <v>314</v>
      </c>
      <c r="Q56" s="47"/>
    </row>
    <row r="57" spans="1:17" s="3" customFormat="1" ht="78.75" customHeight="1">
      <c r="A57" s="47">
        <v>43</v>
      </c>
      <c r="B57" s="49" t="s">
        <v>315</v>
      </c>
      <c r="C57" s="62" t="s">
        <v>186</v>
      </c>
      <c r="D57" s="47" t="s">
        <v>51</v>
      </c>
      <c r="E57" s="48" t="s">
        <v>287</v>
      </c>
      <c r="F57" s="61" t="s">
        <v>316</v>
      </c>
      <c r="G57" s="47" t="s">
        <v>272</v>
      </c>
      <c r="H57" s="49" t="s">
        <v>290</v>
      </c>
      <c r="I57" s="97" t="s">
        <v>317</v>
      </c>
      <c r="J57" s="49">
        <v>460</v>
      </c>
      <c r="K57" s="98" t="s">
        <v>160</v>
      </c>
      <c r="L57" s="99">
        <v>308.2857142857143</v>
      </c>
      <c r="M57" s="99">
        <v>1079</v>
      </c>
      <c r="N57" s="99" t="s">
        <v>318</v>
      </c>
      <c r="O57" s="99" t="s">
        <v>59</v>
      </c>
      <c r="P57" s="99" t="s">
        <v>319</v>
      </c>
      <c r="Q57" s="47"/>
    </row>
    <row r="58" spans="1:17" s="3" customFormat="1" ht="78.75" customHeight="1">
      <c r="A58" s="47">
        <v>44</v>
      </c>
      <c r="B58" s="49" t="s">
        <v>320</v>
      </c>
      <c r="C58" s="62" t="s">
        <v>321</v>
      </c>
      <c r="D58" s="47" t="s">
        <v>51</v>
      </c>
      <c r="E58" s="48" t="s">
        <v>287</v>
      </c>
      <c r="F58" s="61" t="s">
        <v>322</v>
      </c>
      <c r="G58" s="47" t="s">
        <v>125</v>
      </c>
      <c r="H58" s="49" t="s">
        <v>290</v>
      </c>
      <c r="I58" s="97" t="s">
        <v>323</v>
      </c>
      <c r="J58" s="49">
        <v>90</v>
      </c>
      <c r="K58" s="98" t="s">
        <v>160</v>
      </c>
      <c r="L58" s="101">
        <v>488.57142857142856</v>
      </c>
      <c r="M58" s="101">
        <v>1710</v>
      </c>
      <c r="N58" s="99" t="s">
        <v>324</v>
      </c>
      <c r="O58" s="99" t="s">
        <v>59</v>
      </c>
      <c r="P58" s="99" t="s">
        <v>325</v>
      </c>
      <c r="Q58" s="47"/>
    </row>
    <row r="59" spans="1:17" s="3" customFormat="1" ht="34.5" customHeight="1">
      <c r="A59" s="63" t="s">
        <v>326</v>
      </c>
      <c r="B59" s="64"/>
      <c r="C59" s="67"/>
      <c r="D59" s="65"/>
      <c r="E59" s="65"/>
      <c r="F59" s="65"/>
      <c r="G59" s="66"/>
      <c r="H59" s="65"/>
      <c r="I59" s="42"/>
      <c r="J59" s="65">
        <f>SUM(J60:J72)</f>
        <v>5936</v>
      </c>
      <c r="K59" s="100"/>
      <c r="L59" s="79"/>
      <c r="M59" s="80"/>
      <c r="N59" s="65"/>
      <c r="O59" s="65"/>
      <c r="P59" s="65"/>
      <c r="Q59" s="49"/>
    </row>
    <row r="60" spans="1:17" s="3" customFormat="1" ht="214.5" customHeight="1">
      <c r="A60" s="49">
        <v>45</v>
      </c>
      <c r="B60" s="47" t="s">
        <v>327</v>
      </c>
      <c r="C60" s="47" t="s">
        <v>62</v>
      </c>
      <c r="D60" s="47" t="s">
        <v>51</v>
      </c>
      <c r="E60" s="47" t="s">
        <v>328</v>
      </c>
      <c r="F60" s="47" t="s">
        <v>329</v>
      </c>
      <c r="G60" s="47" t="s">
        <v>330</v>
      </c>
      <c r="H60" s="47" t="s">
        <v>331</v>
      </c>
      <c r="I60" s="47" t="s">
        <v>332</v>
      </c>
      <c r="J60" s="47">
        <v>600</v>
      </c>
      <c r="K60" s="98" t="s">
        <v>160</v>
      </c>
      <c r="L60" s="47">
        <v>1104</v>
      </c>
      <c r="M60" s="47">
        <v>3480</v>
      </c>
      <c r="N60" s="47" t="s">
        <v>333</v>
      </c>
      <c r="O60" s="47" t="s">
        <v>59</v>
      </c>
      <c r="P60" s="47" t="s">
        <v>334</v>
      </c>
      <c r="Q60" s="49" t="s">
        <v>69</v>
      </c>
    </row>
    <row r="61" spans="1:17" s="3" customFormat="1" ht="105.75" customHeight="1">
      <c r="A61" s="49">
        <v>46</v>
      </c>
      <c r="B61" s="47" t="s">
        <v>335</v>
      </c>
      <c r="C61" s="47" t="s">
        <v>62</v>
      </c>
      <c r="D61" s="47" t="s">
        <v>51</v>
      </c>
      <c r="E61" s="47" t="s">
        <v>328</v>
      </c>
      <c r="F61" s="47" t="s">
        <v>336</v>
      </c>
      <c r="G61" s="47" t="s">
        <v>330</v>
      </c>
      <c r="H61" s="47" t="s">
        <v>331</v>
      </c>
      <c r="I61" s="47" t="s">
        <v>337</v>
      </c>
      <c r="J61" s="47">
        <v>720</v>
      </c>
      <c r="K61" s="47" t="s">
        <v>160</v>
      </c>
      <c r="L61" s="47">
        <v>595</v>
      </c>
      <c r="M61" s="47">
        <v>1877</v>
      </c>
      <c r="N61" s="47" t="s">
        <v>338</v>
      </c>
      <c r="O61" s="47" t="s">
        <v>59</v>
      </c>
      <c r="P61" s="47" t="s">
        <v>339</v>
      </c>
      <c r="Q61" s="49" t="s">
        <v>69</v>
      </c>
    </row>
    <row r="62" spans="1:17" s="3" customFormat="1" ht="132" customHeight="1">
      <c r="A62" s="49">
        <v>47</v>
      </c>
      <c r="B62" s="47" t="s">
        <v>340</v>
      </c>
      <c r="C62" s="47" t="s">
        <v>62</v>
      </c>
      <c r="D62" s="47" t="s">
        <v>51</v>
      </c>
      <c r="E62" s="47" t="s">
        <v>328</v>
      </c>
      <c r="F62" s="47" t="s">
        <v>341</v>
      </c>
      <c r="G62" s="47" t="s">
        <v>330</v>
      </c>
      <c r="H62" s="47" t="s">
        <v>331</v>
      </c>
      <c r="I62" s="47" t="s">
        <v>342</v>
      </c>
      <c r="J62" s="47">
        <v>800</v>
      </c>
      <c r="K62" s="98" t="s">
        <v>160</v>
      </c>
      <c r="L62" s="47">
        <v>358</v>
      </c>
      <c r="M62" s="47">
        <v>1130</v>
      </c>
      <c r="N62" s="47" t="s">
        <v>343</v>
      </c>
      <c r="O62" s="47" t="s">
        <v>59</v>
      </c>
      <c r="P62" s="47" t="s">
        <v>344</v>
      </c>
      <c r="Q62" s="49" t="s">
        <v>69</v>
      </c>
    </row>
    <row r="63" spans="1:17" s="3" customFormat="1" ht="108.75" customHeight="1">
      <c r="A63" s="49">
        <v>48</v>
      </c>
      <c r="B63" s="49" t="s">
        <v>345</v>
      </c>
      <c r="C63" s="47" t="s">
        <v>346</v>
      </c>
      <c r="D63" s="68" t="s">
        <v>51</v>
      </c>
      <c r="E63" s="68" t="s">
        <v>328</v>
      </c>
      <c r="F63" s="49" t="s">
        <v>347</v>
      </c>
      <c r="G63" s="69" t="s">
        <v>90</v>
      </c>
      <c r="H63" s="49" t="s">
        <v>331</v>
      </c>
      <c r="I63" s="68" t="s">
        <v>348</v>
      </c>
      <c r="J63" s="47">
        <v>206</v>
      </c>
      <c r="K63" s="98" t="s">
        <v>160</v>
      </c>
      <c r="L63" s="99">
        <v>405.7142857142857</v>
      </c>
      <c r="M63" s="99">
        <v>1420</v>
      </c>
      <c r="N63" s="99" t="s">
        <v>349</v>
      </c>
      <c r="O63" s="99" t="s">
        <v>59</v>
      </c>
      <c r="P63" s="99" t="s">
        <v>350</v>
      </c>
      <c r="Q63" s="49"/>
    </row>
    <row r="64" spans="1:17" s="3" customFormat="1" ht="63.75" customHeight="1">
      <c r="A64" s="49">
        <v>49</v>
      </c>
      <c r="B64" s="49" t="s">
        <v>351</v>
      </c>
      <c r="C64" s="47" t="s">
        <v>114</v>
      </c>
      <c r="D64" s="68" t="s">
        <v>51</v>
      </c>
      <c r="E64" s="68" t="s">
        <v>328</v>
      </c>
      <c r="F64" s="49" t="s">
        <v>352</v>
      </c>
      <c r="G64" s="69" t="s">
        <v>90</v>
      </c>
      <c r="H64" s="49" t="s">
        <v>331</v>
      </c>
      <c r="I64" s="103" t="s">
        <v>353</v>
      </c>
      <c r="J64" s="47">
        <v>600</v>
      </c>
      <c r="K64" s="98" t="s">
        <v>160</v>
      </c>
      <c r="L64" s="99">
        <v>507.7142857142857</v>
      </c>
      <c r="M64" s="99">
        <v>1777</v>
      </c>
      <c r="N64" s="99" t="s">
        <v>354</v>
      </c>
      <c r="O64" s="99" t="s">
        <v>59</v>
      </c>
      <c r="P64" s="99" t="s">
        <v>355</v>
      </c>
      <c r="Q64" s="49"/>
    </row>
    <row r="65" spans="1:17" s="3" customFormat="1" ht="87" customHeight="1">
      <c r="A65" s="49">
        <v>50</v>
      </c>
      <c r="B65" s="49" t="s">
        <v>356</v>
      </c>
      <c r="C65" s="47" t="s">
        <v>186</v>
      </c>
      <c r="D65" s="68" t="s">
        <v>51</v>
      </c>
      <c r="E65" s="68" t="s">
        <v>328</v>
      </c>
      <c r="F65" s="49" t="s">
        <v>357</v>
      </c>
      <c r="G65" s="69" t="s">
        <v>90</v>
      </c>
      <c r="H65" s="49" t="s">
        <v>331</v>
      </c>
      <c r="I65" s="49" t="s">
        <v>358</v>
      </c>
      <c r="J65" s="47">
        <v>720</v>
      </c>
      <c r="K65" s="98" t="s">
        <v>160</v>
      </c>
      <c r="L65" s="99">
        <v>872</v>
      </c>
      <c r="M65" s="99">
        <v>3052</v>
      </c>
      <c r="N65" s="99" t="s">
        <v>359</v>
      </c>
      <c r="O65" s="99" t="s">
        <v>59</v>
      </c>
      <c r="P65" s="99" t="s">
        <v>360</v>
      </c>
      <c r="Q65" s="49"/>
    </row>
    <row r="66" spans="1:17" s="3" customFormat="1" ht="63.75" customHeight="1">
      <c r="A66" s="49">
        <v>51</v>
      </c>
      <c r="B66" s="49" t="s">
        <v>361</v>
      </c>
      <c r="C66" s="47" t="s">
        <v>186</v>
      </c>
      <c r="D66" s="68" t="s">
        <v>51</v>
      </c>
      <c r="E66" s="68" t="s">
        <v>328</v>
      </c>
      <c r="F66" s="49" t="s">
        <v>357</v>
      </c>
      <c r="G66" s="69" t="s">
        <v>219</v>
      </c>
      <c r="H66" s="49" t="s">
        <v>331</v>
      </c>
      <c r="I66" s="49" t="s">
        <v>362</v>
      </c>
      <c r="J66" s="47">
        <v>560</v>
      </c>
      <c r="K66" s="98" t="s">
        <v>160</v>
      </c>
      <c r="L66" s="99">
        <v>872</v>
      </c>
      <c r="M66" s="99">
        <v>3052</v>
      </c>
      <c r="N66" s="99" t="s">
        <v>359</v>
      </c>
      <c r="O66" s="99" t="s">
        <v>59</v>
      </c>
      <c r="P66" s="99" t="s">
        <v>360</v>
      </c>
      <c r="Q66" s="49"/>
    </row>
    <row r="67" spans="1:17" s="3" customFormat="1" ht="63.75" customHeight="1">
      <c r="A67" s="49">
        <v>52</v>
      </c>
      <c r="B67" s="49" t="s">
        <v>363</v>
      </c>
      <c r="C67" s="47" t="s">
        <v>62</v>
      </c>
      <c r="D67" s="68" t="s">
        <v>51</v>
      </c>
      <c r="E67" s="68" t="s">
        <v>328</v>
      </c>
      <c r="F67" s="49" t="s">
        <v>364</v>
      </c>
      <c r="G67" s="69" t="s">
        <v>365</v>
      </c>
      <c r="H67" s="49" t="s">
        <v>331</v>
      </c>
      <c r="I67" s="49" t="s">
        <v>366</v>
      </c>
      <c r="J67" s="47">
        <v>700</v>
      </c>
      <c r="K67" s="98" t="s">
        <v>160</v>
      </c>
      <c r="L67" s="99">
        <v>455.42857142857144</v>
      </c>
      <c r="M67" s="99">
        <v>1594</v>
      </c>
      <c r="N67" s="99" t="s">
        <v>367</v>
      </c>
      <c r="O67" s="99" t="s">
        <v>59</v>
      </c>
      <c r="P67" s="99" t="s">
        <v>368</v>
      </c>
      <c r="Q67" s="49"/>
    </row>
    <row r="68" spans="1:17" s="3" customFormat="1" ht="136.5" customHeight="1">
      <c r="A68" s="49">
        <v>53</v>
      </c>
      <c r="B68" s="49" t="s">
        <v>369</v>
      </c>
      <c r="C68" s="47" t="s">
        <v>186</v>
      </c>
      <c r="D68" s="68" t="s">
        <v>51</v>
      </c>
      <c r="E68" s="68" t="s">
        <v>328</v>
      </c>
      <c r="F68" s="49" t="s">
        <v>336</v>
      </c>
      <c r="G68" s="69" t="s">
        <v>219</v>
      </c>
      <c r="H68" s="49" t="s">
        <v>331</v>
      </c>
      <c r="I68" s="68" t="s">
        <v>370</v>
      </c>
      <c r="J68" s="47">
        <v>390</v>
      </c>
      <c r="K68" s="98" t="s">
        <v>160</v>
      </c>
      <c r="L68" s="101">
        <v>536.2857142857143</v>
      </c>
      <c r="M68" s="101">
        <v>1877</v>
      </c>
      <c r="N68" s="99" t="s">
        <v>371</v>
      </c>
      <c r="O68" s="99" t="s">
        <v>59</v>
      </c>
      <c r="P68" s="99" t="s">
        <v>372</v>
      </c>
      <c r="Q68" s="49"/>
    </row>
    <row r="69" spans="1:17" s="3" customFormat="1" ht="63.75" customHeight="1">
      <c r="A69" s="49">
        <v>54</v>
      </c>
      <c r="B69" s="47" t="s">
        <v>373</v>
      </c>
      <c r="C69" s="47" t="s">
        <v>114</v>
      </c>
      <c r="D69" s="47" t="s">
        <v>51</v>
      </c>
      <c r="E69" s="68" t="s">
        <v>328</v>
      </c>
      <c r="F69" s="47" t="s">
        <v>341</v>
      </c>
      <c r="G69" s="69" t="s">
        <v>365</v>
      </c>
      <c r="H69" s="47" t="s">
        <v>331</v>
      </c>
      <c r="I69" s="47" t="s">
        <v>374</v>
      </c>
      <c r="J69" s="47">
        <v>260</v>
      </c>
      <c r="K69" s="98" t="s">
        <v>160</v>
      </c>
      <c r="L69" s="101">
        <v>322.85714285714283</v>
      </c>
      <c r="M69" s="101">
        <v>1130</v>
      </c>
      <c r="N69" s="99" t="s">
        <v>375</v>
      </c>
      <c r="O69" s="99" t="s">
        <v>59</v>
      </c>
      <c r="P69" s="99" t="s">
        <v>376</v>
      </c>
      <c r="Q69" s="49"/>
    </row>
    <row r="70" spans="1:17" s="3" customFormat="1" ht="93" customHeight="1">
      <c r="A70" s="49">
        <v>55</v>
      </c>
      <c r="B70" s="109" t="s">
        <v>377</v>
      </c>
      <c r="C70" s="47" t="s">
        <v>346</v>
      </c>
      <c r="D70" s="49" t="s">
        <v>51</v>
      </c>
      <c r="E70" s="110" t="s">
        <v>328</v>
      </c>
      <c r="F70" s="109" t="s">
        <v>336</v>
      </c>
      <c r="G70" s="49" t="s">
        <v>90</v>
      </c>
      <c r="H70" s="92" t="s">
        <v>331</v>
      </c>
      <c r="I70" s="116" t="s">
        <v>378</v>
      </c>
      <c r="J70" s="92">
        <v>300</v>
      </c>
      <c r="K70" s="92" t="s">
        <v>160</v>
      </c>
      <c r="L70" s="109">
        <v>591</v>
      </c>
      <c r="M70" s="44">
        <v>1877</v>
      </c>
      <c r="N70" s="101" t="s">
        <v>371</v>
      </c>
      <c r="O70" s="99" t="s">
        <v>59</v>
      </c>
      <c r="P70" s="101" t="s">
        <v>372</v>
      </c>
      <c r="Q70" s="49"/>
    </row>
    <row r="71" spans="1:17" s="3" customFormat="1" ht="63.75" customHeight="1">
      <c r="A71" s="49">
        <v>56</v>
      </c>
      <c r="B71" s="49" t="s">
        <v>379</v>
      </c>
      <c r="C71" s="47" t="s">
        <v>346</v>
      </c>
      <c r="D71" s="68" t="s">
        <v>51</v>
      </c>
      <c r="E71" s="68" t="s">
        <v>328</v>
      </c>
      <c r="F71" s="49" t="s">
        <v>380</v>
      </c>
      <c r="G71" s="69" t="s">
        <v>381</v>
      </c>
      <c r="H71" s="49" t="s">
        <v>331</v>
      </c>
      <c r="I71" s="68" t="s">
        <v>382</v>
      </c>
      <c r="J71" s="47">
        <v>30</v>
      </c>
      <c r="K71" s="98" t="s">
        <v>160</v>
      </c>
      <c r="L71" s="99">
        <v>404.57142857142856</v>
      </c>
      <c r="M71" s="99">
        <v>1416</v>
      </c>
      <c r="N71" s="99" t="s">
        <v>383</v>
      </c>
      <c r="O71" s="99" t="s">
        <v>59</v>
      </c>
      <c r="P71" s="99" t="s">
        <v>384</v>
      </c>
      <c r="Q71" s="49"/>
    </row>
    <row r="72" spans="1:17" s="3" customFormat="1" ht="63.75" customHeight="1">
      <c r="A72" s="49">
        <v>57</v>
      </c>
      <c r="B72" s="49" t="s">
        <v>385</v>
      </c>
      <c r="C72" s="47" t="s">
        <v>346</v>
      </c>
      <c r="D72" s="49" t="s">
        <v>51</v>
      </c>
      <c r="E72" s="68" t="s">
        <v>328</v>
      </c>
      <c r="F72" s="49" t="s">
        <v>386</v>
      </c>
      <c r="G72" s="69" t="s">
        <v>387</v>
      </c>
      <c r="H72" s="49" t="s">
        <v>331</v>
      </c>
      <c r="I72" s="49" t="s">
        <v>388</v>
      </c>
      <c r="J72" s="47">
        <v>50</v>
      </c>
      <c r="K72" s="98" t="s">
        <v>160</v>
      </c>
      <c r="L72" s="117">
        <v>488.2857142857143</v>
      </c>
      <c r="M72" s="117">
        <v>1709</v>
      </c>
      <c r="N72" s="99" t="s">
        <v>389</v>
      </c>
      <c r="O72" s="99" t="s">
        <v>59</v>
      </c>
      <c r="P72" s="99" t="s">
        <v>390</v>
      </c>
      <c r="Q72" s="49"/>
    </row>
    <row r="73" spans="1:17" s="3" customFormat="1" ht="34.5" customHeight="1">
      <c r="A73" s="63" t="s">
        <v>391</v>
      </c>
      <c r="B73" s="64"/>
      <c r="C73" s="42"/>
      <c r="D73" s="65"/>
      <c r="E73" s="65"/>
      <c r="F73" s="65"/>
      <c r="G73" s="66"/>
      <c r="H73" s="65"/>
      <c r="I73" s="65"/>
      <c r="J73" s="65">
        <f>SUM(J74:J82)</f>
        <v>1780.84</v>
      </c>
      <c r="K73" s="100"/>
      <c r="L73" s="79"/>
      <c r="M73" s="80"/>
      <c r="N73" s="65"/>
      <c r="O73" s="65"/>
      <c r="P73" s="65"/>
      <c r="Q73" s="49"/>
    </row>
    <row r="74" spans="1:17" s="3" customFormat="1" ht="64.5" customHeight="1">
      <c r="A74" s="49">
        <v>58</v>
      </c>
      <c r="B74" s="47" t="s">
        <v>392</v>
      </c>
      <c r="C74" s="47" t="s">
        <v>147</v>
      </c>
      <c r="D74" s="47" t="s">
        <v>51</v>
      </c>
      <c r="E74" s="47" t="s">
        <v>393</v>
      </c>
      <c r="F74" s="47" t="s">
        <v>394</v>
      </c>
      <c r="G74" s="61" t="s">
        <v>395</v>
      </c>
      <c r="H74" s="47" t="s">
        <v>396</v>
      </c>
      <c r="I74" s="47" t="s">
        <v>397</v>
      </c>
      <c r="J74" s="47">
        <v>50</v>
      </c>
      <c r="K74" s="47" t="s">
        <v>57</v>
      </c>
      <c r="L74" s="101">
        <v>229</v>
      </c>
      <c r="M74" s="118">
        <v>724</v>
      </c>
      <c r="N74" s="47" t="s">
        <v>398</v>
      </c>
      <c r="O74" s="47" t="s">
        <v>59</v>
      </c>
      <c r="P74" s="47" t="s">
        <v>399</v>
      </c>
      <c r="Q74" s="49" t="s">
        <v>69</v>
      </c>
    </row>
    <row r="75" spans="1:17" s="3" customFormat="1" ht="120" customHeight="1">
      <c r="A75" s="49">
        <v>59</v>
      </c>
      <c r="B75" s="48" t="s">
        <v>400</v>
      </c>
      <c r="C75" s="47" t="s">
        <v>114</v>
      </c>
      <c r="D75" s="47" t="s">
        <v>51</v>
      </c>
      <c r="E75" s="47" t="s">
        <v>393</v>
      </c>
      <c r="F75" s="47" t="s">
        <v>401</v>
      </c>
      <c r="G75" s="61" t="s">
        <v>219</v>
      </c>
      <c r="H75" s="47" t="s">
        <v>396</v>
      </c>
      <c r="I75" s="47" t="s">
        <v>402</v>
      </c>
      <c r="J75" s="47">
        <v>185</v>
      </c>
      <c r="K75" s="47" t="s">
        <v>57</v>
      </c>
      <c r="L75" s="101">
        <v>601</v>
      </c>
      <c r="M75" s="118">
        <v>1894</v>
      </c>
      <c r="N75" s="47" t="s">
        <v>403</v>
      </c>
      <c r="O75" s="47" t="s">
        <v>59</v>
      </c>
      <c r="P75" s="47" t="s">
        <v>404</v>
      </c>
      <c r="Q75" s="49" t="s">
        <v>69</v>
      </c>
    </row>
    <row r="76" spans="1:17" s="3" customFormat="1" ht="199.5" customHeight="1">
      <c r="A76" s="49">
        <v>60</v>
      </c>
      <c r="B76" s="48" t="s">
        <v>405</v>
      </c>
      <c r="C76" s="47" t="s">
        <v>114</v>
      </c>
      <c r="D76" s="47" t="s">
        <v>51</v>
      </c>
      <c r="E76" s="47" t="s">
        <v>393</v>
      </c>
      <c r="F76" s="47" t="s">
        <v>406</v>
      </c>
      <c r="G76" s="61" t="s">
        <v>219</v>
      </c>
      <c r="H76" s="47" t="s">
        <v>396</v>
      </c>
      <c r="I76" s="47" t="s">
        <v>407</v>
      </c>
      <c r="J76" s="47">
        <v>209.55</v>
      </c>
      <c r="K76" s="47" t="s">
        <v>57</v>
      </c>
      <c r="L76" s="101">
        <v>320</v>
      </c>
      <c r="M76" s="118">
        <v>1009</v>
      </c>
      <c r="N76" s="47" t="s">
        <v>408</v>
      </c>
      <c r="O76" s="47" t="s">
        <v>59</v>
      </c>
      <c r="P76" s="47" t="s">
        <v>409</v>
      </c>
      <c r="Q76" s="49" t="s">
        <v>69</v>
      </c>
    </row>
    <row r="77" spans="1:17" s="3" customFormat="1" ht="99" customHeight="1">
      <c r="A77" s="49">
        <v>61</v>
      </c>
      <c r="B77" s="48" t="s">
        <v>410</v>
      </c>
      <c r="C77" s="47" t="s">
        <v>50</v>
      </c>
      <c r="D77" s="47" t="s">
        <v>51</v>
      </c>
      <c r="E77" s="47" t="s">
        <v>393</v>
      </c>
      <c r="F77" s="47" t="s">
        <v>411</v>
      </c>
      <c r="G77" s="61" t="s">
        <v>219</v>
      </c>
      <c r="H77" s="47" t="s">
        <v>396</v>
      </c>
      <c r="I77" s="47" t="s">
        <v>412</v>
      </c>
      <c r="J77" s="47">
        <v>197</v>
      </c>
      <c r="K77" s="47" t="s">
        <v>57</v>
      </c>
      <c r="L77" s="101">
        <v>256</v>
      </c>
      <c r="M77" s="118">
        <v>809</v>
      </c>
      <c r="N77" s="47" t="s">
        <v>413</v>
      </c>
      <c r="O77" s="47" t="s">
        <v>59</v>
      </c>
      <c r="P77" s="47" t="s">
        <v>414</v>
      </c>
      <c r="Q77" s="49" t="s">
        <v>69</v>
      </c>
    </row>
    <row r="78" spans="1:17" s="3" customFormat="1" ht="103.5" customHeight="1">
      <c r="A78" s="49">
        <v>62</v>
      </c>
      <c r="B78" s="49" t="s">
        <v>415</v>
      </c>
      <c r="C78" s="47" t="s">
        <v>261</v>
      </c>
      <c r="D78" s="49" t="s">
        <v>51</v>
      </c>
      <c r="E78" s="49" t="s">
        <v>393</v>
      </c>
      <c r="F78" s="49" t="s">
        <v>416</v>
      </c>
      <c r="G78" s="49" t="s">
        <v>90</v>
      </c>
      <c r="H78" s="49" t="s">
        <v>396</v>
      </c>
      <c r="I78" s="49" t="s">
        <v>417</v>
      </c>
      <c r="J78" s="49">
        <v>261.96</v>
      </c>
      <c r="K78" s="98" t="s">
        <v>160</v>
      </c>
      <c r="L78" s="101">
        <v>362.85714285714283</v>
      </c>
      <c r="M78" s="101">
        <v>1270</v>
      </c>
      <c r="N78" s="99" t="s">
        <v>418</v>
      </c>
      <c r="O78" s="99" t="s">
        <v>59</v>
      </c>
      <c r="P78" s="99" t="s">
        <v>419</v>
      </c>
      <c r="Q78" s="49"/>
    </row>
    <row r="79" spans="1:17" s="3" customFormat="1" ht="96.75" customHeight="1">
      <c r="A79" s="49">
        <v>63</v>
      </c>
      <c r="B79" s="49" t="s">
        <v>420</v>
      </c>
      <c r="C79" s="47" t="s">
        <v>261</v>
      </c>
      <c r="D79" s="49" t="s">
        <v>51</v>
      </c>
      <c r="E79" s="49" t="s">
        <v>393</v>
      </c>
      <c r="F79" s="49" t="s">
        <v>421</v>
      </c>
      <c r="G79" s="49" t="s">
        <v>90</v>
      </c>
      <c r="H79" s="49" t="s">
        <v>396</v>
      </c>
      <c r="I79" s="49" t="s">
        <v>422</v>
      </c>
      <c r="J79" s="49">
        <v>255.51</v>
      </c>
      <c r="K79" s="98" t="s">
        <v>160</v>
      </c>
      <c r="L79" s="101">
        <v>317.42857142857144</v>
      </c>
      <c r="M79" s="101">
        <v>1111</v>
      </c>
      <c r="N79" s="99" t="s">
        <v>423</v>
      </c>
      <c r="O79" s="99" t="s">
        <v>59</v>
      </c>
      <c r="P79" s="99" t="s">
        <v>424</v>
      </c>
      <c r="Q79" s="49"/>
    </row>
    <row r="80" spans="1:17" s="3" customFormat="1" ht="109.5" customHeight="1">
      <c r="A80" s="49">
        <v>64</v>
      </c>
      <c r="B80" s="49" t="s">
        <v>425</v>
      </c>
      <c r="C80" s="47" t="s">
        <v>261</v>
      </c>
      <c r="D80" s="49" t="s">
        <v>51</v>
      </c>
      <c r="E80" s="49" t="s">
        <v>393</v>
      </c>
      <c r="F80" s="49" t="s">
        <v>426</v>
      </c>
      <c r="G80" s="49" t="s">
        <v>90</v>
      </c>
      <c r="H80" s="49" t="s">
        <v>396</v>
      </c>
      <c r="I80" s="49" t="s">
        <v>427</v>
      </c>
      <c r="J80" s="49">
        <v>319.34</v>
      </c>
      <c r="K80" s="98" t="s">
        <v>160</v>
      </c>
      <c r="L80" s="101">
        <v>405.7142857142857</v>
      </c>
      <c r="M80" s="101">
        <v>1420</v>
      </c>
      <c r="N80" s="99" t="s">
        <v>428</v>
      </c>
      <c r="O80" s="99" t="s">
        <v>59</v>
      </c>
      <c r="P80" s="99" t="s">
        <v>429</v>
      </c>
      <c r="Q80" s="49"/>
    </row>
    <row r="81" spans="1:17" s="3" customFormat="1" ht="136.5" customHeight="1">
      <c r="A81" s="49">
        <v>65</v>
      </c>
      <c r="B81" s="49" t="s">
        <v>430</v>
      </c>
      <c r="C81" s="47" t="s">
        <v>186</v>
      </c>
      <c r="D81" s="92" t="s">
        <v>51</v>
      </c>
      <c r="E81" s="49" t="s">
        <v>393</v>
      </c>
      <c r="F81" s="92" t="s">
        <v>431</v>
      </c>
      <c r="G81" s="49" t="s">
        <v>219</v>
      </c>
      <c r="H81" s="49" t="s">
        <v>396</v>
      </c>
      <c r="I81" s="49" t="s">
        <v>432</v>
      </c>
      <c r="J81" s="119">
        <v>198.48</v>
      </c>
      <c r="K81" s="98" t="s">
        <v>160</v>
      </c>
      <c r="L81" s="101">
        <v>327.14285714285717</v>
      </c>
      <c r="M81" s="101">
        <v>1145</v>
      </c>
      <c r="N81" s="99" t="s">
        <v>433</v>
      </c>
      <c r="O81" s="99" t="s">
        <v>59</v>
      </c>
      <c r="P81" s="99" t="s">
        <v>434</v>
      </c>
      <c r="Q81" s="49"/>
    </row>
    <row r="82" spans="1:17" s="3" customFormat="1" ht="81.75" customHeight="1">
      <c r="A82" s="49">
        <v>66</v>
      </c>
      <c r="B82" s="49" t="s">
        <v>435</v>
      </c>
      <c r="C82" s="47" t="s">
        <v>186</v>
      </c>
      <c r="D82" s="49" t="s">
        <v>51</v>
      </c>
      <c r="E82" s="49" t="s">
        <v>393</v>
      </c>
      <c r="F82" s="49" t="s">
        <v>436</v>
      </c>
      <c r="G82" s="49" t="s">
        <v>381</v>
      </c>
      <c r="H82" s="49" t="s">
        <v>396</v>
      </c>
      <c r="I82" s="49" t="s">
        <v>437</v>
      </c>
      <c r="J82" s="49">
        <v>104</v>
      </c>
      <c r="K82" s="98" t="s">
        <v>160</v>
      </c>
      <c r="L82" s="101">
        <v>528.2857142857143</v>
      </c>
      <c r="M82" s="101">
        <v>1849</v>
      </c>
      <c r="N82" s="99" t="s">
        <v>438</v>
      </c>
      <c r="O82" s="99" t="s">
        <v>59</v>
      </c>
      <c r="P82" s="99" t="s">
        <v>439</v>
      </c>
      <c r="Q82" s="49"/>
    </row>
    <row r="83" spans="1:17" s="3" customFormat="1" ht="34.5" customHeight="1">
      <c r="A83" s="63" t="s">
        <v>440</v>
      </c>
      <c r="B83" s="64"/>
      <c r="C83" s="47"/>
      <c r="D83" s="47"/>
      <c r="E83" s="47"/>
      <c r="F83" s="47"/>
      <c r="G83" s="47"/>
      <c r="H83" s="47"/>
      <c r="I83" s="47"/>
      <c r="J83" s="53">
        <f>SUM(J84:J85)</f>
        <v>800</v>
      </c>
      <c r="K83" s="47"/>
      <c r="L83" s="79"/>
      <c r="M83" s="80"/>
      <c r="N83" s="65"/>
      <c r="O83" s="65"/>
      <c r="P83" s="65"/>
      <c r="Q83" s="49"/>
    </row>
    <row r="84" spans="1:17" s="3" customFormat="1" ht="87" customHeight="1">
      <c r="A84" s="61">
        <v>67</v>
      </c>
      <c r="B84" s="49" t="s">
        <v>441</v>
      </c>
      <c r="C84" s="47" t="s">
        <v>321</v>
      </c>
      <c r="D84" s="49" t="s">
        <v>51</v>
      </c>
      <c r="E84" s="49" t="s">
        <v>442</v>
      </c>
      <c r="F84" s="49" t="s">
        <v>443</v>
      </c>
      <c r="G84" s="69" t="s">
        <v>381</v>
      </c>
      <c r="H84" s="49" t="s">
        <v>444</v>
      </c>
      <c r="I84" s="68" t="s">
        <v>445</v>
      </c>
      <c r="J84" s="49">
        <v>400</v>
      </c>
      <c r="K84" s="98" t="s">
        <v>160</v>
      </c>
      <c r="L84" s="99">
        <v>433.42857142857144</v>
      </c>
      <c r="M84" s="99">
        <v>1517</v>
      </c>
      <c r="N84" s="99" t="s">
        <v>446</v>
      </c>
      <c r="O84" s="99" t="s">
        <v>59</v>
      </c>
      <c r="P84" s="99" t="s">
        <v>447</v>
      </c>
      <c r="Q84" s="49"/>
    </row>
    <row r="85" spans="1:17" s="3" customFormat="1" ht="87" customHeight="1">
      <c r="A85" s="61">
        <v>68</v>
      </c>
      <c r="B85" s="49" t="s">
        <v>448</v>
      </c>
      <c r="C85" s="47" t="s">
        <v>62</v>
      </c>
      <c r="D85" s="49" t="s">
        <v>51</v>
      </c>
      <c r="E85" s="49" t="s">
        <v>442</v>
      </c>
      <c r="F85" s="49" t="s">
        <v>449</v>
      </c>
      <c r="G85" s="69" t="s">
        <v>387</v>
      </c>
      <c r="H85" s="49" t="s">
        <v>444</v>
      </c>
      <c r="I85" s="68" t="s">
        <v>450</v>
      </c>
      <c r="J85" s="49">
        <v>400</v>
      </c>
      <c r="K85" s="98" t="s">
        <v>160</v>
      </c>
      <c r="L85" s="101">
        <v>264.57142857142856</v>
      </c>
      <c r="M85" s="101">
        <v>926</v>
      </c>
      <c r="N85" s="99" t="s">
        <v>451</v>
      </c>
      <c r="O85" s="99" t="s">
        <v>59</v>
      </c>
      <c r="P85" s="99" t="s">
        <v>452</v>
      </c>
      <c r="Q85" s="49"/>
    </row>
    <row r="86" spans="1:17" s="3" customFormat="1" ht="34.5" customHeight="1">
      <c r="A86" s="63" t="s">
        <v>453</v>
      </c>
      <c r="B86" s="64"/>
      <c r="C86" s="47"/>
      <c r="D86" s="47"/>
      <c r="E86" s="47"/>
      <c r="F86" s="47"/>
      <c r="G86" s="47"/>
      <c r="H86" s="47"/>
      <c r="I86" s="47"/>
      <c r="J86" s="53">
        <f>SUM(J87:J94)</f>
        <v>1415</v>
      </c>
      <c r="K86" s="47"/>
      <c r="L86" s="79"/>
      <c r="M86" s="80"/>
      <c r="N86" s="65"/>
      <c r="O86" s="65"/>
      <c r="Q86" s="49"/>
    </row>
    <row r="87" spans="1:17" s="3" customFormat="1" ht="96.75" customHeight="1">
      <c r="A87" s="47">
        <v>69</v>
      </c>
      <c r="B87" s="47" t="s">
        <v>454</v>
      </c>
      <c r="C87" s="47" t="s">
        <v>62</v>
      </c>
      <c r="D87" s="47" t="s">
        <v>51</v>
      </c>
      <c r="E87" s="47" t="s">
        <v>455</v>
      </c>
      <c r="F87" s="47" t="s">
        <v>456</v>
      </c>
      <c r="G87" s="47" t="s">
        <v>457</v>
      </c>
      <c r="H87" s="47" t="s">
        <v>458</v>
      </c>
      <c r="I87" s="47" t="s">
        <v>459</v>
      </c>
      <c r="J87" s="47">
        <v>100</v>
      </c>
      <c r="K87" s="47" t="s">
        <v>57</v>
      </c>
      <c r="L87" s="47">
        <v>331</v>
      </c>
      <c r="M87" s="47">
        <v>1043</v>
      </c>
      <c r="N87" s="47" t="s">
        <v>460</v>
      </c>
      <c r="O87" s="47" t="s">
        <v>59</v>
      </c>
      <c r="P87" s="47" t="s">
        <v>461</v>
      </c>
      <c r="Q87" s="47" t="s">
        <v>69</v>
      </c>
    </row>
    <row r="88" spans="1:17" s="3" customFormat="1" ht="90.75" customHeight="1">
      <c r="A88" s="47">
        <v>70</v>
      </c>
      <c r="B88" s="49" t="s">
        <v>462</v>
      </c>
      <c r="C88" s="49" t="s">
        <v>62</v>
      </c>
      <c r="D88" s="49" t="s">
        <v>51</v>
      </c>
      <c r="E88" s="49" t="s">
        <v>455</v>
      </c>
      <c r="F88" s="49" t="s">
        <v>463</v>
      </c>
      <c r="G88" s="49" t="s">
        <v>90</v>
      </c>
      <c r="H88" s="49" t="s">
        <v>458</v>
      </c>
      <c r="I88" s="49" t="s">
        <v>464</v>
      </c>
      <c r="J88" s="49">
        <v>280</v>
      </c>
      <c r="K88" s="98" t="s">
        <v>160</v>
      </c>
      <c r="L88" s="99">
        <v>442.2857142857143</v>
      </c>
      <c r="M88" s="99">
        <v>1548</v>
      </c>
      <c r="N88" s="99" t="s">
        <v>465</v>
      </c>
      <c r="O88" s="99" t="s">
        <v>59</v>
      </c>
      <c r="P88" s="99" t="s">
        <v>466</v>
      </c>
      <c r="Q88" s="47"/>
    </row>
    <row r="89" spans="1:17" s="3" customFormat="1" ht="75.75" customHeight="1">
      <c r="A89" s="47">
        <v>71</v>
      </c>
      <c r="B89" s="49" t="s">
        <v>467</v>
      </c>
      <c r="C89" s="47" t="s">
        <v>321</v>
      </c>
      <c r="D89" s="49" t="s">
        <v>51</v>
      </c>
      <c r="E89" s="49" t="s">
        <v>455</v>
      </c>
      <c r="F89" s="49" t="s">
        <v>468</v>
      </c>
      <c r="G89" s="49" t="s">
        <v>90</v>
      </c>
      <c r="H89" s="49" t="s">
        <v>458</v>
      </c>
      <c r="I89" s="49" t="s">
        <v>469</v>
      </c>
      <c r="J89" s="49">
        <v>500</v>
      </c>
      <c r="K89" s="98" t="s">
        <v>160</v>
      </c>
      <c r="L89" s="99">
        <v>353.14285714285717</v>
      </c>
      <c r="M89" s="99">
        <v>1236</v>
      </c>
      <c r="N89" s="99" t="s">
        <v>470</v>
      </c>
      <c r="O89" s="99" t="s">
        <v>59</v>
      </c>
      <c r="P89" s="99" t="s">
        <v>471</v>
      </c>
      <c r="Q89" s="47"/>
    </row>
    <row r="90" spans="1:17" s="3" customFormat="1" ht="75.75" customHeight="1">
      <c r="A90" s="47">
        <v>72</v>
      </c>
      <c r="B90" s="49" t="s">
        <v>472</v>
      </c>
      <c r="C90" s="44" t="s">
        <v>321</v>
      </c>
      <c r="D90" s="49" t="s">
        <v>51</v>
      </c>
      <c r="E90" s="49" t="s">
        <v>455</v>
      </c>
      <c r="F90" s="49" t="s">
        <v>468</v>
      </c>
      <c r="G90" s="49" t="s">
        <v>219</v>
      </c>
      <c r="H90" s="49" t="s">
        <v>458</v>
      </c>
      <c r="I90" s="49" t="s">
        <v>473</v>
      </c>
      <c r="J90" s="49">
        <v>100</v>
      </c>
      <c r="K90" s="98" t="s">
        <v>160</v>
      </c>
      <c r="L90" s="101">
        <v>353.14285714285717</v>
      </c>
      <c r="M90" s="101">
        <v>1236</v>
      </c>
      <c r="N90" s="99" t="s">
        <v>474</v>
      </c>
      <c r="O90" s="99" t="s">
        <v>59</v>
      </c>
      <c r="P90" s="99" t="s">
        <v>475</v>
      </c>
      <c r="Q90" s="47"/>
    </row>
    <row r="91" spans="1:17" s="3" customFormat="1" ht="195.75" customHeight="1">
      <c r="A91" s="47">
        <v>73</v>
      </c>
      <c r="B91" s="49" t="s">
        <v>476</v>
      </c>
      <c r="C91" s="47" t="s">
        <v>261</v>
      </c>
      <c r="D91" s="49" t="s">
        <v>51</v>
      </c>
      <c r="E91" s="49" t="s">
        <v>455</v>
      </c>
      <c r="F91" s="49" t="s">
        <v>477</v>
      </c>
      <c r="G91" s="49" t="s">
        <v>365</v>
      </c>
      <c r="H91" s="49" t="s">
        <v>458</v>
      </c>
      <c r="I91" s="49" t="s">
        <v>478</v>
      </c>
      <c r="J91" s="49">
        <v>200</v>
      </c>
      <c r="K91" s="98" t="s">
        <v>160</v>
      </c>
      <c r="L91" s="99">
        <v>206</v>
      </c>
      <c r="M91" s="99">
        <v>721</v>
      </c>
      <c r="N91" s="99" t="s">
        <v>479</v>
      </c>
      <c r="O91" s="99" t="s">
        <v>59</v>
      </c>
      <c r="P91" s="99" t="s">
        <v>480</v>
      </c>
      <c r="Q91" s="47"/>
    </row>
    <row r="92" spans="1:17" s="3" customFormat="1" ht="105.75" customHeight="1">
      <c r="A92" s="47">
        <v>74</v>
      </c>
      <c r="B92" s="49" t="s">
        <v>481</v>
      </c>
      <c r="C92" s="44" t="s">
        <v>321</v>
      </c>
      <c r="D92" s="49" t="s">
        <v>51</v>
      </c>
      <c r="E92" s="49" t="s">
        <v>455</v>
      </c>
      <c r="F92" s="49" t="s">
        <v>482</v>
      </c>
      <c r="G92" s="49" t="s">
        <v>90</v>
      </c>
      <c r="H92" s="49" t="s">
        <v>458</v>
      </c>
      <c r="I92" s="91" t="s">
        <v>483</v>
      </c>
      <c r="J92" s="92">
        <v>100</v>
      </c>
      <c r="K92" s="92" t="s">
        <v>160</v>
      </c>
      <c r="L92" s="44">
        <v>272</v>
      </c>
      <c r="M92" s="44">
        <v>865</v>
      </c>
      <c r="N92" s="49" t="s">
        <v>484</v>
      </c>
      <c r="O92" s="99"/>
      <c r="P92" s="49" t="s">
        <v>485</v>
      </c>
      <c r="Q92" s="47"/>
    </row>
    <row r="93" spans="1:17" s="3" customFormat="1" ht="75.75" customHeight="1">
      <c r="A93" s="47">
        <v>75</v>
      </c>
      <c r="B93" s="49" t="s">
        <v>486</v>
      </c>
      <c r="C93" s="44" t="s">
        <v>321</v>
      </c>
      <c r="D93" s="49" t="s">
        <v>51</v>
      </c>
      <c r="E93" s="49" t="s">
        <v>455</v>
      </c>
      <c r="F93" s="49" t="s">
        <v>487</v>
      </c>
      <c r="G93" s="49" t="s">
        <v>90</v>
      </c>
      <c r="H93" s="49" t="s">
        <v>458</v>
      </c>
      <c r="I93" s="120" t="s">
        <v>488</v>
      </c>
      <c r="J93" s="92">
        <v>100</v>
      </c>
      <c r="K93" s="92" t="s">
        <v>160</v>
      </c>
      <c r="L93" s="44">
        <v>273</v>
      </c>
      <c r="M93" s="44">
        <v>867</v>
      </c>
      <c r="N93" s="49" t="s">
        <v>489</v>
      </c>
      <c r="O93" s="99"/>
      <c r="P93" s="49" t="s">
        <v>490</v>
      </c>
      <c r="Q93" s="47"/>
    </row>
    <row r="94" spans="1:17" s="3" customFormat="1" ht="75.75" customHeight="1">
      <c r="A94" s="47">
        <v>76</v>
      </c>
      <c r="B94" s="49" t="s">
        <v>491</v>
      </c>
      <c r="C94" s="47" t="s">
        <v>492</v>
      </c>
      <c r="D94" s="49" t="s">
        <v>51</v>
      </c>
      <c r="E94" s="49" t="s">
        <v>455</v>
      </c>
      <c r="F94" s="49" t="s">
        <v>493</v>
      </c>
      <c r="G94" s="49" t="s">
        <v>387</v>
      </c>
      <c r="H94" s="49" t="s">
        <v>458</v>
      </c>
      <c r="I94" s="49" t="s">
        <v>494</v>
      </c>
      <c r="J94" s="49">
        <v>35</v>
      </c>
      <c r="K94" s="98" t="s">
        <v>160</v>
      </c>
      <c r="L94" s="99">
        <v>394.85714285714283</v>
      </c>
      <c r="M94" s="99">
        <v>1382</v>
      </c>
      <c r="N94" s="99" t="s">
        <v>495</v>
      </c>
      <c r="O94" s="99" t="s">
        <v>59</v>
      </c>
      <c r="P94" s="99" t="s">
        <v>496</v>
      </c>
      <c r="Q94" s="47"/>
    </row>
    <row r="95" spans="1:17" s="3" customFormat="1" ht="34.5" customHeight="1">
      <c r="A95" s="63" t="s">
        <v>497</v>
      </c>
      <c r="B95" s="64"/>
      <c r="C95" s="47"/>
      <c r="D95" s="47"/>
      <c r="E95" s="47"/>
      <c r="F95" s="47"/>
      <c r="G95" s="47"/>
      <c r="H95" s="47"/>
      <c r="I95" s="47"/>
      <c r="J95" s="121">
        <f>SUM(J96:J100)</f>
        <v>2484</v>
      </c>
      <c r="K95" s="47"/>
      <c r="L95" s="79"/>
      <c r="M95" s="80"/>
      <c r="N95" s="65"/>
      <c r="O95" s="65"/>
      <c r="P95" s="65"/>
      <c r="Q95" s="49"/>
    </row>
    <row r="96" spans="1:17" s="3" customFormat="1" ht="78" customHeight="1">
      <c r="A96" s="47">
        <v>77</v>
      </c>
      <c r="B96" s="47" t="s">
        <v>498</v>
      </c>
      <c r="C96" s="47" t="s">
        <v>62</v>
      </c>
      <c r="D96" s="47" t="s">
        <v>51</v>
      </c>
      <c r="E96" s="47" t="s">
        <v>499</v>
      </c>
      <c r="F96" s="47" t="s">
        <v>500</v>
      </c>
      <c r="G96" s="47" t="s">
        <v>108</v>
      </c>
      <c r="H96" s="47" t="s">
        <v>501</v>
      </c>
      <c r="I96" s="47" t="s">
        <v>502</v>
      </c>
      <c r="J96" s="47">
        <v>100</v>
      </c>
      <c r="K96" s="98" t="s">
        <v>160</v>
      </c>
      <c r="L96" s="47">
        <v>637</v>
      </c>
      <c r="M96" s="47">
        <v>2008</v>
      </c>
      <c r="N96" s="47" t="s">
        <v>503</v>
      </c>
      <c r="O96" s="47" t="s">
        <v>59</v>
      </c>
      <c r="P96" s="47" t="s">
        <v>504</v>
      </c>
      <c r="Q96" s="47" t="s">
        <v>69</v>
      </c>
    </row>
    <row r="97" spans="1:17" s="3" customFormat="1" ht="87.75" customHeight="1">
      <c r="A97" s="47">
        <v>78</v>
      </c>
      <c r="B97" s="49" t="s">
        <v>505</v>
      </c>
      <c r="C97" s="49" t="s">
        <v>62</v>
      </c>
      <c r="D97" s="47" t="s">
        <v>51</v>
      </c>
      <c r="E97" s="47" t="s">
        <v>499</v>
      </c>
      <c r="F97" s="47" t="s">
        <v>500</v>
      </c>
      <c r="G97" s="47" t="s">
        <v>108</v>
      </c>
      <c r="H97" s="49" t="s">
        <v>501</v>
      </c>
      <c r="I97" s="49" t="s">
        <v>506</v>
      </c>
      <c r="J97" s="49">
        <v>100</v>
      </c>
      <c r="K97" s="98" t="s">
        <v>160</v>
      </c>
      <c r="L97" s="47">
        <v>637</v>
      </c>
      <c r="M97" s="47">
        <v>2008</v>
      </c>
      <c r="N97" s="47" t="s">
        <v>503</v>
      </c>
      <c r="O97" s="47" t="s">
        <v>59</v>
      </c>
      <c r="P97" s="47" t="s">
        <v>504</v>
      </c>
      <c r="Q97" s="47" t="s">
        <v>69</v>
      </c>
    </row>
    <row r="98" spans="1:17" s="3" customFormat="1" ht="97.5" customHeight="1">
      <c r="A98" s="47">
        <v>79</v>
      </c>
      <c r="B98" s="49" t="s">
        <v>507</v>
      </c>
      <c r="C98" s="47" t="s">
        <v>147</v>
      </c>
      <c r="D98" s="49" t="s">
        <v>51</v>
      </c>
      <c r="E98" s="49" t="s">
        <v>499</v>
      </c>
      <c r="F98" s="49" t="s">
        <v>508</v>
      </c>
      <c r="G98" s="49" t="s">
        <v>219</v>
      </c>
      <c r="H98" s="49" t="s">
        <v>501</v>
      </c>
      <c r="I98" s="49" t="s">
        <v>509</v>
      </c>
      <c r="J98" s="49">
        <v>1100</v>
      </c>
      <c r="K98" s="98" t="s">
        <v>160</v>
      </c>
      <c r="L98" s="101">
        <v>370.2857142857143</v>
      </c>
      <c r="M98" s="101">
        <v>1296</v>
      </c>
      <c r="N98" s="99" t="s">
        <v>510</v>
      </c>
      <c r="O98" s="99" t="s">
        <v>59</v>
      </c>
      <c r="P98" s="99" t="s">
        <v>511</v>
      </c>
      <c r="Q98" s="47"/>
    </row>
    <row r="99" spans="1:17" s="3" customFormat="1" ht="87.75" customHeight="1">
      <c r="A99" s="47">
        <v>80</v>
      </c>
      <c r="B99" s="49" t="s">
        <v>512</v>
      </c>
      <c r="C99" s="47" t="s">
        <v>62</v>
      </c>
      <c r="D99" s="49" t="s">
        <v>51</v>
      </c>
      <c r="E99" s="49" t="s">
        <v>499</v>
      </c>
      <c r="F99" s="49" t="s">
        <v>513</v>
      </c>
      <c r="G99" s="49" t="s">
        <v>381</v>
      </c>
      <c r="H99" s="49" t="s">
        <v>501</v>
      </c>
      <c r="I99" s="49" t="s">
        <v>514</v>
      </c>
      <c r="J99" s="49">
        <v>600</v>
      </c>
      <c r="K99" s="98" t="s">
        <v>57</v>
      </c>
      <c r="L99" s="99">
        <v>573.7142857142857</v>
      </c>
      <c r="M99" s="99">
        <v>2008</v>
      </c>
      <c r="N99" s="99" t="s">
        <v>515</v>
      </c>
      <c r="O99" s="99" t="s">
        <v>59</v>
      </c>
      <c r="P99" s="99" t="s">
        <v>516</v>
      </c>
      <c r="Q99" s="47"/>
    </row>
    <row r="100" spans="1:17" s="3" customFormat="1" ht="102" customHeight="1">
      <c r="A100" s="47">
        <v>81</v>
      </c>
      <c r="B100" s="61" t="s">
        <v>517</v>
      </c>
      <c r="C100" s="47" t="s">
        <v>114</v>
      </c>
      <c r="D100" s="49" t="s">
        <v>51</v>
      </c>
      <c r="E100" s="49" t="s">
        <v>499</v>
      </c>
      <c r="F100" s="49" t="s">
        <v>518</v>
      </c>
      <c r="G100" s="61" t="s">
        <v>365</v>
      </c>
      <c r="H100" s="49" t="s">
        <v>501</v>
      </c>
      <c r="I100" s="49" t="s">
        <v>519</v>
      </c>
      <c r="J100" s="49">
        <v>584</v>
      </c>
      <c r="K100" s="98" t="s">
        <v>160</v>
      </c>
      <c r="L100" s="99">
        <v>333</v>
      </c>
      <c r="M100" s="99">
        <v>1373</v>
      </c>
      <c r="N100" s="99" t="s">
        <v>520</v>
      </c>
      <c r="O100" s="99" t="s">
        <v>59</v>
      </c>
      <c r="P100" s="99" t="s">
        <v>521</v>
      </c>
      <c r="Q100" s="47"/>
    </row>
    <row r="101" spans="1:17" s="4" customFormat="1" ht="34.5" customHeight="1">
      <c r="A101" s="63" t="s">
        <v>522</v>
      </c>
      <c r="B101" s="64"/>
      <c r="C101" s="53"/>
      <c r="D101" s="53"/>
      <c r="E101" s="53"/>
      <c r="F101" s="53"/>
      <c r="G101" s="111"/>
      <c r="H101" s="53"/>
      <c r="I101" s="53"/>
      <c r="J101" s="53">
        <f>SUM(J102:J109)</f>
        <v>3405</v>
      </c>
      <c r="K101" s="47"/>
      <c r="L101" s="47"/>
      <c r="M101" s="47"/>
      <c r="N101" s="47"/>
      <c r="O101" s="47"/>
      <c r="P101" s="47"/>
      <c r="Q101" s="47"/>
    </row>
    <row r="102" spans="1:17" s="4" customFormat="1" ht="112.5" customHeight="1">
      <c r="A102" s="47">
        <v>82</v>
      </c>
      <c r="B102" s="47" t="s">
        <v>523</v>
      </c>
      <c r="C102" s="47" t="s">
        <v>62</v>
      </c>
      <c r="D102" s="47" t="s">
        <v>51</v>
      </c>
      <c r="E102" s="47" t="s">
        <v>524</v>
      </c>
      <c r="F102" s="47" t="s">
        <v>525</v>
      </c>
      <c r="G102" s="47" t="s">
        <v>150</v>
      </c>
      <c r="H102" s="47" t="s">
        <v>526</v>
      </c>
      <c r="I102" s="49" t="s">
        <v>527</v>
      </c>
      <c r="J102" s="47">
        <v>150</v>
      </c>
      <c r="K102" s="47" t="s">
        <v>57</v>
      </c>
      <c r="L102" s="47">
        <v>672</v>
      </c>
      <c r="M102" s="47">
        <v>2117</v>
      </c>
      <c r="N102" s="47" t="s">
        <v>528</v>
      </c>
      <c r="O102" s="44" t="s">
        <v>59</v>
      </c>
      <c r="P102" s="47" t="s">
        <v>529</v>
      </c>
      <c r="Q102" s="47" t="s">
        <v>69</v>
      </c>
    </row>
    <row r="103" spans="1:17" s="4" customFormat="1" ht="154.5" customHeight="1">
      <c r="A103" s="47">
        <v>83</v>
      </c>
      <c r="B103" s="47" t="s">
        <v>530</v>
      </c>
      <c r="C103" s="47" t="s">
        <v>62</v>
      </c>
      <c r="D103" s="47" t="s">
        <v>51</v>
      </c>
      <c r="E103" s="47" t="s">
        <v>524</v>
      </c>
      <c r="F103" s="47" t="s">
        <v>531</v>
      </c>
      <c r="G103" s="47" t="s">
        <v>150</v>
      </c>
      <c r="H103" s="47" t="s">
        <v>526</v>
      </c>
      <c r="I103" s="49" t="s">
        <v>532</v>
      </c>
      <c r="J103" s="47">
        <v>610</v>
      </c>
      <c r="K103" s="98" t="s">
        <v>160</v>
      </c>
      <c r="L103" s="47">
        <v>950</v>
      </c>
      <c r="M103" s="47">
        <v>2993</v>
      </c>
      <c r="N103" s="47" t="s">
        <v>533</v>
      </c>
      <c r="O103" s="44" t="s">
        <v>59</v>
      </c>
      <c r="P103" s="47" t="s">
        <v>534</v>
      </c>
      <c r="Q103" s="47" t="s">
        <v>69</v>
      </c>
    </row>
    <row r="104" spans="1:17" s="4" customFormat="1" ht="76.5" customHeight="1">
      <c r="A104" s="47">
        <v>84</v>
      </c>
      <c r="B104" s="47" t="s">
        <v>535</v>
      </c>
      <c r="C104" s="47" t="s">
        <v>62</v>
      </c>
      <c r="D104" s="47" t="s">
        <v>51</v>
      </c>
      <c r="E104" s="47" t="s">
        <v>524</v>
      </c>
      <c r="F104" s="47" t="s">
        <v>536</v>
      </c>
      <c r="G104" s="47" t="s">
        <v>150</v>
      </c>
      <c r="H104" s="47" t="s">
        <v>526</v>
      </c>
      <c r="I104" s="47" t="s">
        <v>537</v>
      </c>
      <c r="J104" s="47">
        <v>100</v>
      </c>
      <c r="K104" s="47" t="s">
        <v>57</v>
      </c>
      <c r="L104" s="47">
        <v>390</v>
      </c>
      <c r="M104" s="47">
        <v>1230</v>
      </c>
      <c r="N104" s="47" t="s">
        <v>538</v>
      </c>
      <c r="O104" s="44" t="s">
        <v>59</v>
      </c>
      <c r="P104" s="47" t="s">
        <v>539</v>
      </c>
      <c r="Q104" s="47" t="s">
        <v>69</v>
      </c>
    </row>
    <row r="105" spans="1:17" s="4" customFormat="1" ht="148.5" customHeight="1">
      <c r="A105" s="47">
        <v>85</v>
      </c>
      <c r="B105" s="49" t="s">
        <v>540</v>
      </c>
      <c r="C105" s="49" t="s">
        <v>261</v>
      </c>
      <c r="D105" s="49" t="s">
        <v>51</v>
      </c>
      <c r="E105" s="49" t="s">
        <v>524</v>
      </c>
      <c r="F105" s="49" t="s">
        <v>541</v>
      </c>
      <c r="G105" s="49" t="s">
        <v>117</v>
      </c>
      <c r="H105" s="49" t="s">
        <v>526</v>
      </c>
      <c r="I105" s="49" t="s">
        <v>542</v>
      </c>
      <c r="J105" s="49">
        <v>1450</v>
      </c>
      <c r="K105" s="98" t="s">
        <v>160</v>
      </c>
      <c r="L105" s="101">
        <v>2807.714285714286</v>
      </c>
      <c r="M105" s="101">
        <v>9827</v>
      </c>
      <c r="N105" s="99" t="s">
        <v>543</v>
      </c>
      <c r="O105" s="99" t="s">
        <v>59</v>
      </c>
      <c r="P105" s="99" t="s">
        <v>544</v>
      </c>
      <c r="Q105" s="47" t="s">
        <v>545</v>
      </c>
    </row>
    <row r="106" spans="1:17" s="4" customFormat="1" ht="82.5" customHeight="1">
      <c r="A106" s="47">
        <v>86</v>
      </c>
      <c r="B106" s="49" t="s">
        <v>546</v>
      </c>
      <c r="C106" s="49" t="s">
        <v>62</v>
      </c>
      <c r="D106" s="49" t="s">
        <v>51</v>
      </c>
      <c r="E106" s="49" t="s">
        <v>524</v>
      </c>
      <c r="F106" s="49" t="s">
        <v>547</v>
      </c>
      <c r="G106" s="49" t="s">
        <v>248</v>
      </c>
      <c r="H106" s="49" t="s">
        <v>526</v>
      </c>
      <c r="I106" s="49" t="s">
        <v>548</v>
      </c>
      <c r="J106" s="49">
        <v>150</v>
      </c>
      <c r="K106" s="98" t="s">
        <v>160</v>
      </c>
      <c r="L106" s="101">
        <v>313.14285714285717</v>
      </c>
      <c r="M106" s="101">
        <v>1096</v>
      </c>
      <c r="N106" s="99" t="s">
        <v>549</v>
      </c>
      <c r="O106" s="99" t="s">
        <v>59</v>
      </c>
      <c r="P106" s="99" t="s">
        <v>550</v>
      </c>
      <c r="Q106" s="47" t="s">
        <v>545</v>
      </c>
    </row>
    <row r="107" spans="1:17" s="4" customFormat="1" ht="91.5" customHeight="1">
      <c r="A107" s="47">
        <v>87</v>
      </c>
      <c r="B107" s="47" t="s">
        <v>551</v>
      </c>
      <c r="C107" s="44" t="s">
        <v>114</v>
      </c>
      <c r="D107" s="49" t="s">
        <v>51</v>
      </c>
      <c r="E107" s="47" t="s">
        <v>524</v>
      </c>
      <c r="F107" s="47" t="s">
        <v>552</v>
      </c>
      <c r="G107" s="49" t="s">
        <v>248</v>
      </c>
      <c r="H107" s="47" t="s">
        <v>526</v>
      </c>
      <c r="I107" s="122" t="s">
        <v>553</v>
      </c>
      <c r="J107" s="92">
        <v>165</v>
      </c>
      <c r="K107" s="49" t="s">
        <v>160</v>
      </c>
      <c r="L107" s="112">
        <v>287</v>
      </c>
      <c r="M107" s="112">
        <v>913</v>
      </c>
      <c r="N107" s="47" t="s">
        <v>554</v>
      </c>
      <c r="O107" s="99" t="s">
        <v>59</v>
      </c>
      <c r="P107" s="47" t="s">
        <v>555</v>
      </c>
      <c r="Q107" s="47"/>
    </row>
    <row r="108" spans="1:17" s="4" customFormat="1" ht="111.75" customHeight="1">
      <c r="A108" s="47">
        <v>88</v>
      </c>
      <c r="B108" s="47" t="s">
        <v>556</v>
      </c>
      <c r="C108" s="44" t="s">
        <v>114</v>
      </c>
      <c r="D108" s="49" t="s">
        <v>51</v>
      </c>
      <c r="E108" s="47" t="s">
        <v>524</v>
      </c>
      <c r="F108" s="47" t="s">
        <v>557</v>
      </c>
      <c r="G108" s="49" t="s">
        <v>248</v>
      </c>
      <c r="H108" s="47" t="s">
        <v>526</v>
      </c>
      <c r="I108" s="123" t="s">
        <v>558</v>
      </c>
      <c r="J108" s="92">
        <v>600</v>
      </c>
      <c r="K108" s="49" t="s">
        <v>160</v>
      </c>
      <c r="L108" s="112">
        <v>389</v>
      </c>
      <c r="M108" s="112">
        <v>1236</v>
      </c>
      <c r="N108" s="47" t="s">
        <v>559</v>
      </c>
      <c r="O108" s="99" t="s">
        <v>59</v>
      </c>
      <c r="P108" s="47" t="s">
        <v>560</v>
      </c>
      <c r="Q108" s="47"/>
    </row>
    <row r="109" spans="1:17" s="4" customFormat="1" ht="78.75" customHeight="1">
      <c r="A109" s="47">
        <v>89</v>
      </c>
      <c r="B109" s="61" t="s">
        <v>561</v>
      </c>
      <c r="C109" s="49" t="s">
        <v>62</v>
      </c>
      <c r="D109" s="49" t="s">
        <v>51</v>
      </c>
      <c r="E109" s="44" t="s">
        <v>524</v>
      </c>
      <c r="F109" s="49" t="s">
        <v>562</v>
      </c>
      <c r="G109" s="49" t="s">
        <v>248</v>
      </c>
      <c r="H109" s="49" t="s">
        <v>526</v>
      </c>
      <c r="I109" s="61" t="s">
        <v>563</v>
      </c>
      <c r="J109" s="49">
        <v>180</v>
      </c>
      <c r="K109" s="49" t="s">
        <v>160</v>
      </c>
      <c r="L109" s="86">
        <v>592</v>
      </c>
      <c r="M109" s="86">
        <v>1866</v>
      </c>
      <c r="N109" s="99" t="s">
        <v>564</v>
      </c>
      <c r="O109" s="99" t="s">
        <v>59</v>
      </c>
      <c r="P109" s="99" t="s">
        <v>565</v>
      </c>
      <c r="Q109" s="47" t="s">
        <v>545</v>
      </c>
    </row>
    <row r="110" spans="1:17" s="5" customFormat="1" ht="34.5" customHeight="1">
      <c r="A110" s="63" t="s">
        <v>566</v>
      </c>
      <c r="B110" s="64"/>
      <c r="C110" s="53"/>
      <c r="D110" s="53"/>
      <c r="E110" s="53"/>
      <c r="F110" s="53"/>
      <c r="G110" s="111"/>
      <c r="H110" s="53"/>
      <c r="I110" s="53"/>
      <c r="J110" s="53">
        <f>SUM(J111:J118)</f>
        <v>2613.76</v>
      </c>
      <c r="K110" s="54"/>
      <c r="L110" s="54"/>
      <c r="M110" s="54"/>
      <c r="N110" s="54"/>
      <c r="O110" s="54"/>
      <c r="P110" s="54"/>
      <c r="Q110" s="54"/>
    </row>
    <row r="111" spans="1:17" s="4" customFormat="1" ht="60" customHeight="1">
      <c r="A111" s="47">
        <v>90</v>
      </c>
      <c r="B111" s="47" t="s">
        <v>567</v>
      </c>
      <c r="C111" s="47" t="s">
        <v>50</v>
      </c>
      <c r="D111" s="47" t="s">
        <v>51</v>
      </c>
      <c r="E111" s="47" t="s">
        <v>568</v>
      </c>
      <c r="F111" s="47" t="s">
        <v>569</v>
      </c>
      <c r="G111" s="47" t="s">
        <v>150</v>
      </c>
      <c r="H111" s="47" t="s">
        <v>570</v>
      </c>
      <c r="I111" s="47" t="s">
        <v>571</v>
      </c>
      <c r="J111" s="49">
        <v>272.76</v>
      </c>
      <c r="K111" s="98" t="s">
        <v>160</v>
      </c>
      <c r="L111" s="47">
        <v>333</v>
      </c>
      <c r="M111" s="47">
        <v>1052</v>
      </c>
      <c r="N111" s="47" t="s">
        <v>572</v>
      </c>
      <c r="O111" s="44" t="s">
        <v>59</v>
      </c>
      <c r="P111" s="47" t="s">
        <v>573</v>
      </c>
      <c r="Q111" s="47" t="s">
        <v>69</v>
      </c>
    </row>
    <row r="112" spans="1:17" s="4" customFormat="1" ht="168" customHeight="1">
      <c r="A112" s="47">
        <v>91</v>
      </c>
      <c r="B112" s="47" t="s">
        <v>574</v>
      </c>
      <c r="C112" s="47" t="s">
        <v>62</v>
      </c>
      <c r="D112" s="47" t="s">
        <v>51</v>
      </c>
      <c r="E112" s="47" t="s">
        <v>568</v>
      </c>
      <c r="F112" s="47" t="s">
        <v>575</v>
      </c>
      <c r="G112" s="47" t="s">
        <v>150</v>
      </c>
      <c r="H112" s="47" t="s">
        <v>570</v>
      </c>
      <c r="I112" s="122" t="s">
        <v>576</v>
      </c>
      <c r="J112" s="47">
        <v>125</v>
      </c>
      <c r="K112" s="98" t="s">
        <v>160</v>
      </c>
      <c r="L112" s="47">
        <v>390</v>
      </c>
      <c r="M112" s="47">
        <v>1230</v>
      </c>
      <c r="N112" s="47" t="s">
        <v>538</v>
      </c>
      <c r="O112" s="44" t="s">
        <v>59</v>
      </c>
      <c r="P112" s="47" t="s">
        <v>577</v>
      </c>
      <c r="Q112" s="47" t="s">
        <v>69</v>
      </c>
    </row>
    <row r="113" spans="1:17" s="4" customFormat="1" ht="109.5" customHeight="1">
      <c r="A113" s="47">
        <v>92</v>
      </c>
      <c r="B113" s="49" t="s">
        <v>578</v>
      </c>
      <c r="C113" s="49" t="s">
        <v>114</v>
      </c>
      <c r="D113" s="49" t="s">
        <v>51</v>
      </c>
      <c r="E113" s="49" t="s">
        <v>568</v>
      </c>
      <c r="F113" s="49" t="s">
        <v>579</v>
      </c>
      <c r="G113" s="49" t="s">
        <v>242</v>
      </c>
      <c r="H113" s="49" t="s">
        <v>570</v>
      </c>
      <c r="I113" s="122" t="s">
        <v>580</v>
      </c>
      <c r="J113" s="49">
        <v>360</v>
      </c>
      <c r="K113" s="98" t="s">
        <v>160</v>
      </c>
      <c r="L113" s="47">
        <v>558</v>
      </c>
      <c r="M113" s="47">
        <v>1953</v>
      </c>
      <c r="N113" s="47" t="s">
        <v>581</v>
      </c>
      <c r="O113" s="44" t="s">
        <v>59</v>
      </c>
      <c r="P113" s="47" t="s">
        <v>582</v>
      </c>
      <c r="Q113" s="47" t="s">
        <v>69</v>
      </c>
    </row>
    <row r="114" spans="1:17" s="4" customFormat="1" ht="108.75" customHeight="1">
      <c r="A114" s="47">
        <v>93</v>
      </c>
      <c r="B114" s="49" t="s">
        <v>583</v>
      </c>
      <c r="C114" s="62" t="s">
        <v>261</v>
      </c>
      <c r="D114" s="47" t="s">
        <v>51</v>
      </c>
      <c r="E114" s="48" t="s">
        <v>115</v>
      </c>
      <c r="F114" s="61" t="s">
        <v>116</v>
      </c>
      <c r="G114" s="49" t="s">
        <v>90</v>
      </c>
      <c r="H114" s="49" t="s">
        <v>570</v>
      </c>
      <c r="I114" s="97" t="s">
        <v>584</v>
      </c>
      <c r="J114" s="49">
        <v>200</v>
      </c>
      <c r="K114" s="98" t="s">
        <v>160</v>
      </c>
      <c r="L114" s="99">
        <v>735.1428571428571</v>
      </c>
      <c r="M114" s="99">
        <v>2573</v>
      </c>
      <c r="N114" s="99" t="s">
        <v>585</v>
      </c>
      <c r="O114" s="99" t="s">
        <v>59</v>
      </c>
      <c r="P114" s="99" t="s">
        <v>586</v>
      </c>
      <c r="Q114" s="47"/>
    </row>
    <row r="115" spans="1:17" s="4" customFormat="1" ht="121.5" customHeight="1">
      <c r="A115" s="47">
        <v>94</v>
      </c>
      <c r="B115" s="49" t="s">
        <v>587</v>
      </c>
      <c r="C115" s="62" t="s">
        <v>588</v>
      </c>
      <c r="D115" s="47" t="s">
        <v>51</v>
      </c>
      <c r="E115" s="48" t="s">
        <v>115</v>
      </c>
      <c r="F115" s="61" t="s">
        <v>579</v>
      </c>
      <c r="G115" s="49" t="s">
        <v>589</v>
      </c>
      <c r="H115" s="49" t="s">
        <v>570</v>
      </c>
      <c r="I115" s="97" t="s">
        <v>590</v>
      </c>
      <c r="J115" s="49">
        <v>830</v>
      </c>
      <c r="K115" s="98" t="s">
        <v>160</v>
      </c>
      <c r="L115" s="99">
        <v>558</v>
      </c>
      <c r="M115" s="99">
        <v>1953</v>
      </c>
      <c r="N115" s="99" t="s">
        <v>581</v>
      </c>
      <c r="O115" s="99" t="s">
        <v>59</v>
      </c>
      <c r="P115" s="99" t="s">
        <v>582</v>
      </c>
      <c r="Q115" s="47"/>
    </row>
    <row r="116" spans="1:17" s="4" customFormat="1" ht="108.75" customHeight="1">
      <c r="A116" s="47">
        <v>95</v>
      </c>
      <c r="B116" s="49" t="s">
        <v>591</v>
      </c>
      <c r="C116" s="62" t="s">
        <v>261</v>
      </c>
      <c r="D116" s="47" t="s">
        <v>51</v>
      </c>
      <c r="E116" s="48" t="s">
        <v>115</v>
      </c>
      <c r="F116" s="61" t="s">
        <v>579</v>
      </c>
      <c r="G116" s="49" t="s">
        <v>133</v>
      </c>
      <c r="H116" s="49" t="s">
        <v>570</v>
      </c>
      <c r="I116" s="97" t="s">
        <v>592</v>
      </c>
      <c r="J116" s="49">
        <v>330</v>
      </c>
      <c r="K116" s="98" t="s">
        <v>160</v>
      </c>
      <c r="L116" s="99">
        <v>558</v>
      </c>
      <c r="M116" s="99">
        <v>1953</v>
      </c>
      <c r="N116" s="99" t="s">
        <v>581</v>
      </c>
      <c r="O116" s="99" t="s">
        <v>59</v>
      </c>
      <c r="P116" s="99" t="s">
        <v>593</v>
      </c>
      <c r="Q116" s="47"/>
    </row>
    <row r="117" spans="1:17" s="4" customFormat="1" ht="108.75" customHeight="1">
      <c r="A117" s="47">
        <v>96</v>
      </c>
      <c r="B117" s="49" t="s">
        <v>594</v>
      </c>
      <c r="C117" s="62" t="s">
        <v>261</v>
      </c>
      <c r="D117" s="47" t="s">
        <v>51</v>
      </c>
      <c r="E117" s="47" t="s">
        <v>568</v>
      </c>
      <c r="F117" s="49" t="s">
        <v>595</v>
      </c>
      <c r="G117" s="49" t="s">
        <v>133</v>
      </c>
      <c r="H117" s="47" t="s">
        <v>570</v>
      </c>
      <c r="I117" s="91" t="s">
        <v>596</v>
      </c>
      <c r="J117" s="92">
        <v>296</v>
      </c>
      <c r="K117" s="92" t="s">
        <v>160</v>
      </c>
      <c r="L117" s="112">
        <v>211</v>
      </c>
      <c r="M117" s="112">
        <v>673</v>
      </c>
      <c r="N117" s="101" t="s">
        <v>597</v>
      </c>
      <c r="O117" s="99" t="s">
        <v>59</v>
      </c>
      <c r="P117" s="101" t="s">
        <v>598</v>
      </c>
      <c r="Q117" s="47"/>
    </row>
    <row r="118" spans="1:17" s="4" customFormat="1" ht="108.75" customHeight="1">
      <c r="A118" s="47">
        <v>97</v>
      </c>
      <c r="B118" s="49" t="s">
        <v>599</v>
      </c>
      <c r="C118" s="62" t="s">
        <v>261</v>
      </c>
      <c r="D118" s="47" t="s">
        <v>51</v>
      </c>
      <c r="E118" s="48" t="s">
        <v>115</v>
      </c>
      <c r="F118" s="61" t="s">
        <v>600</v>
      </c>
      <c r="G118" s="49" t="s">
        <v>133</v>
      </c>
      <c r="H118" s="49" t="s">
        <v>570</v>
      </c>
      <c r="I118" s="97" t="s">
        <v>601</v>
      </c>
      <c r="J118" s="49">
        <v>200</v>
      </c>
      <c r="K118" s="98" t="s">
        <v>160</v>
      </c>
      <c r="L118" s="99">
        <v>370</v>
      </c>
      <c r="M118" s="99">
        <v>1295</v>
      </c>
      <c r="N118" s="99" t="s">
        <v>602</v>
      </c>
      <c r="O118" s="99" t="s">
        <v>59</v>
      </c>
      <c r="P118" s="99" t="s">
        <v>603</v>
      </c>
      <c r="Q118" s="47"/>
    </row>
    <row r="119" spans="1:17" s="4" customFormat="1" ht="34.5" customHeight="1">
      <c r="A119" s="63" t="s">
        <v>604</v>
      </c>
      <c r="B119" s="64"/>
      <c r="C119" s="53"/>
      <c r="D119" s="53"/>
      <c r="E119" s="112"/>
      <c r="F119" s="113"/>
      <c r="G119" s="111"/>
      <c r="H119" s="53"/>
      <c r="I119" s="53"/>
      <c r="J119" s="53">
        <f>SUM(J120:J126)</f>
        <v>6158.38</v>
      </c>
      <c r="K119" s="47"/>
      <c r="L119" s="47"/>
      <c r="M119" s="47"/>
      <c r="N119" s="47"/>
      <c r="O119" s="47"/>
      <c r="P119" s="47"/>
      <c r="Q119" s="47"/>
    </row>
    <row r="120" spans="1:17" s="4" customFormat="1" ht="174" customHeight="1">
      <c r="A120" s="47">
        <v>98</v>
      </c>
      <c r="B120" s="47" t="s">
        <v>605</v>
      </c>
      <c r="C120" s="47" t="s">
        <v>114</v>
      </c>
      <c r="D120" s="47" t="s">
        <v>51</v>
      </c>
      <c r="E120" s="47" t="s">
        <v>606</v>
      </c>
      <c r="F120" s="47" t="s">
        <v>607</v>
      </c>
      <c r="G120" s="47" t="s">
        <v>457</v>
      </c>
      <c r="H120" s="47" t="s">
        <v>608</v>
      </c>
      <c r="I120" s="47" t="s">
        <v>609</v>
      </c>
      <c r="J120" s="47">
        <v>5278.38</v>
      </c>
      <c r="K120" s="98" t="s">
        <v>160</v>
      </c>
      <c r="L120" s="47">
        <v>656</v>
      </c>
      <c r="M120" s="47">
        <v>2067</v>
      </c>
      <c r="N120" s="47" t="s">
        <v>610</v>
      </c>
      <c r="O120" s="44" t="s">
        <v>59</v>
      </c>
      <c r="P120" s="47" t="s">
        <v>611</v>
      </c>
      <c r="Q120" s="47" t="s">
        <v>69</v>
      </c>
    </row>
    <row r="121" spans="1:17" s="4" customFormat="1" ht="120.75" customHeight="1">
      <c r="A121" s="47">
        <v>99</v>
      </c>
      <c r="B121" s="49" t="s">
        <v>612</v>
      </c>
      <c r="C121" s="62" t="s">
        <v>62</v>
      </c>
      <c r="D121" s="47" t="s">
        <v>51</v>
      </c>
      <c r="E121" s="48" t="s">
        <v>606</v>
      </c>
      <c r="F121" s="61" t="s">
        <v>613</v>
      </c>
      <c r="G121" s="49" t="s">
        <v>90</v>
      </c>
      <c r="H121" s="49" t="s">
        <v>608</v>
      </c>
      <c r="I121" s="97" t="s">
        <v>614</v>
      </c>
      <c r="J121" s="49">
        <v>100</v>
      </c>
      <c r="K121" s="98" t="s">
        <v>160</v>
      </c>
      <c r="L121" s="99">
        <v>561.7142857142857</v>
      </c>
      <c r="M121" s="99">
        <v>1966</v>
      </c>
      <c r="N121" s="99" t="s">
        <v>615</v>
      </c>
      <c r="O121" s="99" t="s">
        <v>59</v>
      </c>
      <c r="P121" s="99" t="s">
        <v>616</v>
      </c>
      <c r="Q121" s="47"/>
    </row>
    <row r="122" spans="1:17" s="4" customFormat="1" ht="115.5" customHeight="1">
      <c r="A122" s="47">
        <v>100</v>
      </c>
      <c r="B122" s="49" t="s">
        <v>617</v>
      </c>
      <c r="C122" s="62" t="s">
        <v>62</v>
      </c>
      <c r="D122" s="47" t="s">
        <v>51</v>
      </c>
      <c r="E122" s="48" t="s">
        <v>606</v>
      </c>
      <c r="F122" s="61" t="s">
        <v>618</v>
      </c>
      <c r="G122" s="49" t="s">
        <v>381</v>
      </c>
      <c r="H122" s="49" t="s">
        <v>608</v>
      </c>
      <c r="I122" s="97" t="s">
        <v>619</v>
      </c>
      <c r="J122" s="49">
        <v>110</v>
      </c>
      <c r="K122" s="98" t="s">
        <v>160</v>
      </c>
      <c r="L122" s="99">
        <v>247.42857142857142</v>
      </c>
      <c r="M122" s="99">
        <v>866</v>
      </c>
      <c r="N122" s="99" t="s">
        <v>620</v>
      </c>
      <c r="O122" s="99" t="s">
        <v>59</v>
      </c>
      <c r="P122" s="99" t="s">
        <v>621</v>
      </c>
      <c r="Q122" s="47"/>
    </row>
    <row r="123" spans="1:17" s="4" customFormat="1" ht="99" customHeight="1">
      <c r="A123" s="47">
        <v>101</v>
      </c>
      <c r="B123" s="49" t="s">
        <v>622</v>
      </c>
      <c r="C123" s="62" t="s">
        <v>50</v>
      </c>
      <c r="D123" s="47" t="s">
        <v>51</v>
      </c>
      <c r="E123" s="48" t="s">
        <v>606</v>
      </c>
      <c r="F123" s="61" t="s">
        <v>623</v>
      </c>
      <c r="G123" s="49" t="s">
        <v>365</v>
      </c>
      <c r="H123" s="49" t="s">
        <v>608</v>
      </c>
      <c r="I123" s="97" t="s">
        <v>624</v>
      </c>
      <c r="J123" s="49">
        <v>170</v>
      </c>
      <c r="K123" s="98" t="s">
        <v>160</v>
      </c>
      <c r="L123" s="99">
        <v>507.42857142857144</v>
      </c>
      <c r="M123" s="99">
        <v>1776</v>
      </c>
      <c r="N123" s="99" t="s">
        <v>625</v>
      </c>
      <c r="O123" s="99" t="s">
        <v>59</v>
      </c>
      <c r="P123" s="99" t="s">
        <v>626</v>
      </c>
      <c r="Q123" s="47"/>
    </row>
    <row r="124" spans="1:17" s="4" customFormat="1" ht="105" customHeight="1">
      <c r="A124" s="47">
        <v>102</v>
      </c>
      <c r="B124" s="49" t="s">
        <v>627</v>
      </c>
      <c r="C124" s="62" t="s">
        <v>139</v>
      </c>
      <c r="D124" s="47" t="s">
        <v>51</v>
      </c>
      <c r="E124" s="48" t="s">
        <v>606</v>
      </c>
      <c r="F124" s="61" t="s">
        <v>628</v>
      </c>
      <c r="G124" s="49" t="s">
        <v>219</v>
      </c>
      <c r="H124" s="49" t="s">
        <v>608</v>
      </c>
      <c r="I124" s="97" t="s">
        <v>629</v>
      </c>
      <c r="J124" s="49">
        <v>100</v>
      </c>
      <c r="K124" s="98" t="s">
        <v>160</v>
      </c>
      <c r="L124" s="99">
        <v>552.2857142857143</v>
      </c>
      <c r="M124" s="99">
        <v>1933</v>
      </c>
      <c r="N124" s="99" t="s">
        <v>630</v>
      </c>
      <c r="O124" s="99" t="s">
        <v>59</v>
      </c>
      <c r="P124" s="99" t="s">
        <v>631</v>
      </c>
      <c r="Q124" s="47"/>
    </row>
    <row r="125" spans="1:17" s="4" customFormat="1" ht="79.5" customHeight="1">
      <c r="A125" s="47">
        <v>103</v>
      </c>
      <c r="B125" s="49" t="s">
        <v>632</v>
      </c>
      <c r="C125" s="62" t="s">
        <v>114</v>
      </c>
      <c r="D125" s="47" t="s">
        <v>51</v>
      </c>
      <c r="E125" s="48" t="s">
        <v>606</v>
      </c>
      <c r="F125" s="61" t="s">
        <v>633</v>
      </c>
      <c r="G125" s="49" t="s">
        <v>387</v>
      </c>
      <c r="H125" s="49" t="s">
        <v>608</v>
      </c>
      <c r="I125" s="97" t="s">
        <v>634</v>
      </c>
      <c r="J125" s="49">
        <v>100</v>
      </c>
      <c r="K125" s="98" t="s">
        <v>160</v>
      </c>
      <c r="L125" s="99">
        <v>538</v>
      </c>
      <c r="M125" s="99">
        <v>1883</v>
      </c>
      <c r="N125" s="99" t="s">
        <v>635</v>
      </c>
      <c r="O125" s="99" t="s">
        <v>59</v>
      </c>
      <c r="P125" s="99" t="s">
        <v>636</v>
      </c>
      <c r="Q125" s="47"/>
    </row>
    <row r="126" spans="1:17" s="4" customFormat="1" ht="145.5" customHeight="1">
      <c r="A126" s="47">
        <v>104</v>
      </c>
      <c r="B126" s="49" t="s">
        <v>637</v>
      </c>
      <c r="C126" s="62" t="s">
        <v>114</v>
      </c>
      <c r="D126" s="47" t="s">
        <v>51</v>
      </c>
      <c r="E126" s="49" t="s">
        <v>606</v>
      </c>
      <c r="F126" s="49" t="s">
        <v>638</v>
      </c>
      <c r="G126" s="49" t="s">
        <v>90</v>
      </c>
      <c r="H126" s="49" t="s">
        <v>608</v>
      </c>
      <c r="I126" s="124" t="s">
        <v>639</v>
      </c>
      <c r="J126" s="92">
        <v>300</v>
      </c>
      <c r="K126" s="98" t="s">
        <v>160</v>
      </c>
      <c r="L126" s="112">
        <v>485</v>
      </c>
      <c r="M126" s="112">
        <v>2067</v>
      </c>
      <c r="N126" s="125" t="s">
        <v>640</v>
      </c>
      <c r="O126" s="99" t="s">
        <v>59</v>
      </c>
      <c r="P126" s="49" t="s">
        <v>641</v>
      </c>
      <c r="Q126" s="47"/>
    </row>
    <row r="127" spans="1:17" s="4" customFormat="1" ht="34.5" customHeight="1">
      <c r="A127" s="51" t="s">
        <v>642</v>
      </c>
      <c r="B127" s="52"/>
      <c r="C127" s="53"/>
      <c r="D127" s="114"/>
      <c r="E127" s="53"/>
      <c r="F127" s="53"/>
      <c r="G127" s="115"/>
      <c r="H127" s="53"/>
      <c r="I127" s="53"/>
      <c r="J127" s="53">
        <f>SUM(J128:J132)</f>
        <v>830</v>
      </c>
      <c r="K127" s="87"/>
      <c r="L127" s="47"/>
      <c r="M127" s="47"/>
      <c r="N127" s="47"/>
      <c r="O127" s="47"/>
      <c r="P127" s="47"/>
      <c r="Q127" s="47"/>
    </row>
    <row r="128" spans="1:17" s="4" customFormat="1" ht="66" customHeight="1">
      <c r="A128" s="47">
        <v>105</v>
      </c>
      <c r="B128" s="49" t="s">
        <v>643</v>
      </c>
      <c r="C128" s="62" t="s">
        <v>321</v>
      </c>
      <c r="D128" s="47" t="s">
        <v>644</v>
      </c>
      <c r="E128" s="48" t="s">
        <v>645</v>
      </c>
      <c r="F128" s="61" t="s">
        <v>646</v>
      </c>
      <c r="G128" s="49" t="s">
        <v>589</v>
      </c>
      <c r="H128" s="49" t="s">
        <v>647</v>
      </c>
      <c r="I128" s="97" t="s">
        <v>648</v>
      </c>
      <c r="J128" s="49">
        <v>300</v>
      </c>
      <c r="K128" s="98" t="s">
        <v>160</v>
      </c>
      <c r="L128" s="99">
        <v>904.2857142857143</v>
      </c>
      <c r="M128" s="99">
        <v>3165</v>
      </c>
      <c r="N128" s="99" t="s">
        <v>649</v>
      </c>
      <c r="O128" s="99" t="s">
        <v>59</v>
      </c>
      <c r="P128" s="99" t="s">
        <v>650</v>
      </c>
      <c r="Q128" s="47"/>
    </row>
    <row r="129" spans="1:17" s="4" customFormat="1" ht="81.75" customHeight="1">
      <c r="A129" s="47">
        <v>106</v>
      </c>
      <c r="B129" s="49" t="s">
        <v>651</v>
      </c>
      <c r="C129" s="62" t="s">
        <v>321</v>
      </c>
      <c r="D129" s="47" t="s">
        <v>644</v>
      </c>
      <c r="E129" s="48" t="s">
        <v>645</v>
      </c>
      <c r="F129" s="61" t="s">
        <v>652</v>
      </c>
      <c r="G129" s="49" t="s">
        <v>653</v>
      </c>
      <c r="H129" s="49" t="s">
        <v>647</v>
      </c>
      <c r="I129" s="97" t="s">
        <v>654</v>
      </c>
      <c r="J129" s="49">
        <v>130</v>
      </c>
      <c r="K129" s="98" t="s">
        <v>160</v>
      </c>
      <c r="L129" s="99">
        <v>677.4285714285714</v>
      </c>
      <c r="M129" s="99">
        <v>2371</v>
      </c>
      <c r="N129" s="99" t="s">
        <v>655</v>
      </c>
      <c r="O129" s="99" t="s">
        <v>59</v>
      </c>
      <c r="P129" s="99" t="s">
        <v>650</v>
      </c>
      <c r="Q129" s="47"/>
    </row>
    <row r="130" spans="1:17" s="4" customFormat="1" ht="90.75" customHeight="1">
      <c r="A130" s="47">
        <v>107</v>
      </c>
      <c r="B130" s="49" t="s">
        <v>656</v>
      </c>
      <c r="C130" s="62" t="s">
        <v>62</v>
      </c>
      <c r="D130" s="47" t="s">
        <v>644</v>
      </c>
      <c r="E130" s="48" t="s">
        <v>645</v>
      </c>
      <c r="F130" s="61" t="s">
        <v>657</v>
      </c>
      <c r="G130" s="49" t="s">
        <v>365</v>
      </c>
      <c r="H130" s="49" t="s">
        <v>647</v>
      </c>
      <c r="I130" s="97" t="s">
        <v>658</v>
      </c>
      <c r="J130" s="49">
        <v>100</v>
      </c>
      <c r="K130" s="98" t="s">
        <v>160</v>
      </c>
      <c r="L130" s="99">
        <v>372.2857142857143</v>
      </c>
      <c r="M130" s="99">
        <v>1303</v>
      </c>
      <c r="N130" s="99" t="s">
        <v>659</v>
      </c>
      <c r="O130" s="99" t="s">
        <v>59</v>
      </c>
      <c r="P130" s="99" t="s">
        <v>650</v>
      </c>
      <c r="Q130" s="47"/>
    </row>
    <row r="131" spans="1:17" s="4" customFormat="1" ht="67.5" customHeight="1">
      <c r="A131" s="47">
        <v>108</v>
      </c>
      <c r="B131" s="49" t="s">
        <v>660</v>
      </c>
      <c r="C131" s="62" t="s">
        <v>321</v>
      </c>
      <c r="D131" s="47" t="s">
        <v>51</v>
      </c>
      <c r="E131" s="48" t="s">
        <v>645</v>
      </c>
      <c r="F131" s="61" t="s">
        <v>657</v>
      </c>
      <c r="G131" s="49" t="s">
        <v>219</v>
      </c>
      <c r="H131" s="49" t="s">
        <v>647</v>
      </c>
      <c r="I131" s="97" t="s">
        <v>661</v>
      </c>
      <c r="J131" s="49">
        <v>200</v>
      </c>
      <c r="K131" s="98" t="s">
        <v>160</v>
      </c>
      <c r="L131" s="99">
        <v>372.2857142857143</v>
      </c>
      <c r="M131" s="99">
        <v>1303</v>
      </c>
      <c r="N131" s="99" t="s">
        <v>662</v>
      </c>
      <c r="O131" s="99" t="s">
        <v>59</v>
      </c>
      <c r="P131" s="99" t="s">
        <v>650</v>
      </c>
      <c r="Q131" s="47"/>
    </row>
    <row r="132" spans="1:17" s="4" customFormat="1" ht="75" customHeight="1">
      <c r="A132" s="47">
        <v>109</v>
      </c>
      <c r="B132" s="49" t="s">
        <v>663</v>
      </c>
      <c r="C132" s="62" t="s">
        <v>179</v>
      </c>
      <c r="D132" s="47" t="s">
        <v>51</v>
      </c>
      <c r="E132" s="48" t="s">
        <v>645</v>
      </c>
      <c r="F132" s="61" t="s">
        <v>664</v>
      </c>
      <c r="G132" s="49" t="s">
        <v>381</v>
      </c>
      <c r="H132" s="49" t="s">
        <v>647</v>
      </c>
      <c r="I132" s="97" t="s">
        <v>665</v>
      </c>
      <c r="J132" s="49">
        <v>100</v>
      </c>
      <c r="K132" s="98" t="s">
        <v>160</v>
      </c>
      <c r="L132" s="101">
        <v>346.57142857142856</v>
      </c>
      <c r="M132" s="101">
        <v>1213</v>
      </c>
      <c r="N132" s="99" t="s">
        <v>666</v>
      </c>
      <c r="O132" s="99" t="s">
        <v>59</v>
      </c>
      <c r="P132" s="99" t="s">
        <v>650</v>
      </c>
      <c r="Q132" s="47"/>
    </row>
    <row r="133" spans="1:17" s="4" customFormat="1" ht="34.5" customHeight="1">
      <c r="A133" s="51" t="s">
        <v>667</v>
      </c>
      <c r="B133" s="52"/>
      <c r="C133" s="53"/>
      <c r="D133" s="114"/>
      <c r="E133" s="53"/>
      <c r="F133" s="53"/>
      <c r="G133" s="115"/>
      <c r="H133" s="53"/>
      <c r="I133" s="53"/>
      <c r="J133" s="53">
        <f>SUM(J134:J139)</f>
        <v>3345</v>
      </c>
      <c r="K133" s="87"/>
      <c r="L133" s="47"/>
      <c r="M133" s="47"/>
      <c r="N133" s="47"/>
      <c r="O133" s="47"/>
      <c r="P133" s="47"/>
      <c r="Q133" s="47"/>
    </row>
    <row r="134" spans="1:17" s="4" customFormat="1" ht="81.75" customHeight="1">
      <c r="A134" s="47">
        <v>110</v>
      </c>
      <c r="B134" s="47" t="s">
        <v>668</v>
      </c>
      <c r="C134" s="47" t="s">
        <v>114</v>
      </c>
      <c r="D134" s="47" t="s">
        <v>51</v>
      </c>
      <c r="E134" s="47" t="s">
        <v>669</v>
      </c>
      <c r="F134" s="47" t="s">
        <v>670</v>
      </c>
      <c r="G134" s="47" t="s">
        <v>671</v>
      </c>
      <c r="H134" s="47" t="s">
        <v>672</v>
      </c>
      <c r="I134" s="47" t="s">
        <v>673</v>
      </c>
      <c r="J134" s="47">
        <v>150</v>
      </c>
      <c r="K134" s="47" t="s">
        <v>153</v>
      </c>
      <c r="L134" s="47">
        <v>888</v>
      </c>
      <c r="M134" s="47">
        <v>2800</v>
      </c>
      <c r="N134" s="47" t="s">
        <v>674</v>
      </c>
      <c r="O134" s="44" t="s">
        <v>59</v>
      </c>
      <c r="P134" s="47" t="s">
        <v>675</v>
      </c>
      <c r="Q134" s="47" t="s">
        <v>69</v>
      </c>
    </row>
    <row r="135" spans="1:17" s="4" customFormat="1" ht="103.5" customHeight="1">
      <c r="A135" s="47">
        <v>111</v>
      </c>
      <c r="B135" s="49" t="s">
        <v>676</v>
      </c>
      <c r="C135" s="62" t="s">
        <v>321</v>
      </c>
      <c r="D135" s="47" t="s">
        <v>51</v>
      </c>
      <c r="E135" s="48" t="s">
        <v>669</v>
      </c>
      <c r="F135" s="61" t="s">
        <v>677</v>
      </c>
      <c r="G135" s="49" t="s">
        <v>365</v>
      </c>
      <c r="H135" s="49" t="s">
        <v>672</v>
      </c>
      <c r="I135" s="97" t="s">
        <v>678</v>
      </c>
      <c r="J135" s="49">
        <v>2260</v>
      </c>
      <c r="K135" s="98" t="s">
        <v>160</v>
      </c>
      <c r="L135" s="99">
        <v>398.57142857142856</v>
      </c>
      <c r="M135" s="99">
        <v>1395</v>
      </c>
      <c r="N135" s="99" t="s">
        <v>679</v>
      </c>
      <c r="O135" s="99" t="s">
        <v>59</v>
      </c>
      <c r="P135" s="99" t="s">
        <v>680</v>
      </c>
      <c r="Q135" s="47"/>
    </row>
    <row r="136" spans="1:17" s="4" customFormat="1" ht="135" customHeight="1">
      <c r="A136" s="47">
        <v>112</v>
      </c>
      <c r="B136" s="49" t="s">
        <v>681</v>
      </c>
      <c r="C136" s="62" t="s">
        <v>147</v>
      </c>
      <c r="D136" s="47" t="s">
        <v>51</v>
      </c>
      <c r="E136" s="48" t="s">
        <v>669</v>
      </c>
      <c r="F136" s="61" t="s">
        <v>682</v>
      </c>
      <c r="G136" s="49" t="s">
        <v>381</v>
      </c>
      <c r="H136" s="49" t="s">
        <v>672</v>
      </c>
      <c r="I136" s="97" t="s">
        <v>683</v>
      </c>
      <c r="J136" s="49">
        <v>300</v>
      </c>
      <c r="K136" s="98" t="s">
        <v>160</v>
      </c>
      <c r="L136" s="99">
        <v>522.8571428571429</v>
      </c>
      <c r="M136" s="99">
        <v>1830</v>
      </c>
      <c r="N136" s="99" t="s">
        <v>684</v>
      </c>
      <c r="O136" s="99" t="s">
        <v>59</v>
      </c>
      <c r="P136" s="99" t="s">
        <v>685</v>
      </c>
      <c r="Q136" s="47"/>
    </row>
    <row r="137" spans="1:17" s="4" customFormat="1" ht="100.5" customHeight="1">
      <c r="A137" s="47">
        <v>113</v>
      </c>
      <c r="B137" s="49" t="s">
        <v>686</v>
      </c>
      <c r="C137" s="62" t="s">
        <v>62</v>
      </c>
      <c r="D137" s="47" t="s">
        <v>51</v>
      </c>
      <c r="E137" s="48" t="s">
        <v>669</v>
      </c>
      <c r="F137" s="61" t="s">
        <v>687</v>
      </c>
      <c r="G137" s="49" t="s">
        <v>365</v>
      </c>
      <c r="H137" s="49" t="s">
        <v>672</v>
      </c>
      <c r="I137" s="97" t="s">
        <v>688</v>
      </c>
      <c r="J137" s="49">
        <v>385</v>
      </c>
      <c r="K137" s="98" t="s">
        <v>160</v>
      </c>
      <c r="L137" s="99">
        <v>1797.142857142857</v>
      </c>
      <c r="M137" s="99">
        <v>6290</v>
      </c>
      <c r="N137" s="99" t="s">
        <v>689</v>
      </c>
      <c r="O137" s="99" t="s">
        <v>59</v>
      </c>
      <c r="P137" s="99" t="s">
        <v>690</v>
      </c>
      <c r="Q137" s="47"/>
    </row>
    <row r="138" spans="1:17" s="4" customFormat="1" ht="73.5" customHeight="1">
      <c r="A138" s="47">
        <v>114</v>
      </c>
      <c r="B138" s="49" t="s">
        <v>691</v>
      </c>
      <c r="C138" s="62" t="s">
        <v>62</v>
      </c>
      <c r="D138" s="47" t="s">
        <v>51</v>
      </c>
      <c r="E138" s="49" t="s">
        <v>672</v>
      </c>
      <c r="F138" s="49" t="s">
        <v>692</v>
      </c>
      <c r="G138" s="49" t="s">
        <v>693</v>
      </c>
      <c r="H138" s="49" t="s">
        <v>672</v>
      </c>
      <c r="I138" s="93" t="s">
        <v>694</v>
      </c>
      <c r="J138" s="92">
        <v>50</v>
      </c>
      <c r="K138" s="98" t="s">
        <v>57</v>
      </c>
      <c r="L138" s="112">
        <v>206</v>
      </c>
      <c r="M138" s="112">
        <v>655</v>
      </c>
      <c r="N138" s="49" t="s">
        <v>695</v>
      </c>
      <c r="O138" s="99" t="s">
        <v>59</v>
      </c>
      <c r="P138" s="49" t="s">
        <v>696</v>
      </c>
      <c r="Q138" s="47"/>
    </row>
    <row r="139" spans="1:17" s="4" customFormat="1" ht="73.5" customHeight="1">
      <c r="A139" s="47">
        <v>115</v>
      </c>
      <c r="B139" s="49" t="s">
        <v>697</v>
      </c>
      <c r="C139" s="62" t="s">
        <v>186</v>
      </c>
      <c r="D139" s="47" t="s">
        <v>51</v>
      </c>
      <c r="E139" s="48" t="s">
        <v>669</v>
      </c>
      <c r="F139" s="61" t="s">
        <v>698</v>
      </c>
      <c r="G139" s="49" t="s">
        <v>219</v>
      </c>
      <c r="H139" s="49" t="s">
        <v>672</v>
      </c>
      <c r="I139" s="97" t="s">
        <v>699</v>
      </c>
      <c r="J139" s="49">
        <v>200</v>
      </c>
      <c r="K139" s="98" t="s">
        <v>160</v>
      </c>
      <c r="L139" s="99">
        <v>513.1428571428571</v>
      </c>
      <c r="M139" s="99">
        <v>1796</v>
      </c>
      <c r="N139" s="99" t="s">
        <v>700</v>
      </c>
      <c r="O139" s="99" t="s">
        <v>59</v>
      </c>
      <c r="P139" s="99" t="s">
        <v>701</v>
      </c>
      <c r="Q139" s="47"/>
    </row>
    <row r="140" spans="1:17" s="4" customFormat="1" ht="34.5" customHeight="1">
      <c r="A140" s="51" t="s">
        <v>702</v>
      </c>
      <c r="B140" s="52"/>
      <c r="C140" s="53"/>
      <c r="D140" s="114"/>
      <c r="E140" s="53"/>
      <c r="F140" s="53"/>
      <c r="G140" s="115"/>
      <c r="H140" s="53"/>
      <c r="I140" s="53"/>
      <c r="J140" s="53">
        <f>SUM(J141:J146)</f>
        <v>9866</v>
      </c>
      <c r="K140" s="87"/>
      <c r="L140" s="47"/>
      <c r="M140" s="47"/>
      <c r="N140" s="47"/>
      <c r="O140" s="47"/>
      <c r="P140" s="47"/>
      <c r="Q140" s="47"/>
    </row>
    <row r="141" spans="1:17" s="4" customFormat="1" ht="162.75" customHeight="1">
      <c r="A141" s="48">
        <v>116</v>
      </c>
      <c r="B141" s="49" t="s">
        <v>703</v>
      </c>
      <c r="C141" s="47" t="s">
        <v>588</v>
      </c>
      <c r="D141" s="49" t="s">
        <v>51</v>
      </c>
      <c r="E141" s="49" t="s">
        <v>704</v>
      </c>
      <c r="F141" s="49" t="s">
        <v>705</v>
      </c>
      <c r="G141" s="49" t="s">
        <v>272</v>
      </c>
      <c r="H141" s="49" t="s">
        <v>706</v>
      </c>
      <c r="I141" s="49" t="s">
        <v>707</v>
      </c>
      <c r="J141" s="49">
        <v>1200</v>
      </c>
      <c r="K141" s="98" t="s">
        <v>160</v>
      </c>
      <c r="L141" s="99">
        <v>517</v>
      </c>
      <c r="M141" s="99">
        <v>2582</v>
      </c>
      <c r="N141" s="99" t="s">
        <v>708</v>
      </c>
      <c r="O141" s="99" t="s">
        <v>59</v>
      </c>
      <c r="P141" s="99" t="s">
        <v>709</v>
      </c>
      <c r="Q141" s="47"/>
    </row>
    <row r="142" spans="1:17" s="4" customFormat="1" ht="126" customHeight="1">
      <c r="A142" s="48">
        <v>117</v>
      </c>
      <c r="B142" s="49" t="s">
        <v>710</v>
      </c>
      <c r="C142" s="47" t="s">
        <v>261</v>
      </c>
      <c r="D142" s="49" t="s">
        <v>51</v>
      </c>
      <c r="E142" s="49" t="s">
        <v>704</v>
      </c>
      <c r="F142" s="49" t="s">
        <v>711</v>
      </c>
      <c r="G142" s="49" t="s">
        <v>71</v>
      </c>
      <c r="H142" s="49" t="s">
        <v>706</v>
      </c>
      <c r="I142" s="49" t="s">
        <v>712</v>
      </c>
      <c r="J142" s="49">
        <v>8000</v>
      </c>
      <c r="K142" s="98" t="s">
        <v>160</v>
      </c>
      <c r="L142" s="99">
        <v>441.42857142857144</v>
      </c>
      <c r="M142" s="99">
        <v>1545</v>
      </c>
      <c r="N142" s="99" t="s">
        <v>713</v>
      </c>
      <c r="O142" s="99" t="s">
        <v>59</v>
      </c>
      <c r="P142" s="99" t="s">
        <v>714</v>
      </c>
      <c r="Q142" s="47"/>
    </row>
    <row r="143" spans="1:17" s="4" customFormat="1" ht="189" customHeight="1">
      <c r="A143" s="48">
        <v>118</v>
      </c>
      <c r="B143" s="107" t="s">
        <v>715</v>
      </c>
      <c r="C143" s="107" t="s">
        <v>261</v>
      </c>
      <c r="D143" s="107" t="s">
        <v>51</v>
      </c>
      <c r="E143" s="107" t="s">
        <v>704</v>
      </c>
      <c r="F143" s="107" t="s">
        <v>716</v>
      </c>
      <c r="G143" s="107" t="s">
        <v>125</v>
      </c>
      <c r="H143" s="107" t="s">
        <v>706</v>
      </c>
      <c r="I143" s="107" t="s">
        <v>717</v>
      </c>
      <c r="J143" s="107">
        <v>150</v>
      </c>
      <c r="K143" s="150" t="s">
        <v>160</v>
      </c>
      <c r="L143" s="151">
        <v>218</v>
      </c>
      <c r="M143" s="151">
        <v>849</v>
      </c>
      <c r="N143" s="151" t="s">
        <v>718</v>
      </c>
      <c r="O143" s="151" t="s">
        <v>59</v>
      </c>
      <c r="P143" s="151" t="s">
        <v>719</v>
      </c>
      <c r="Q143" s="166"/>
    </row>
    <row r="144" spans="1:17" s="4" customFormat="1" ht="114.75" customHeight="1">
      <c r="A144" s="48">
        <v>119</v>
      </c>
      <c r="B144" s="49" t="s">
        <v>720</v>
      </c>
      <c r="C144" s="49" t="s">
        <v>62</v>
      </c>
      <c r="D144" s="49" t="s">
        <v>644</v>
      </c>
      <c r="E144" s="49" t="s">
        <v>706</v>
      </c>
      <c r="F144" s="49" t="s">
        <v>721</v>
      </c>
      <c r="G144" s="49" t="s">
        <v>71</v>
      </c>
      <c r="H144" s="49" t="s">
        <v>706</v>
      </c>
      <c r="I144" s="91" t="s">
        <v>722</v>
      </c>
      <c r="J144" s="92">
        <v>86</v>
      </c>
      <c r="K144" s="98" t="s">
        <v>160</v>
      </c>
      <c r="L144" s="112">
        <v>548</v>
      </c>
      <c r="M144" s="112">
        <v>1742</v>
      </c>
      <c r="N144" s="49" t="s">
        <v>723</v>
      </c>
      <c r="O144" s="99" t="s">
        <v>59</v>
      </c>
      <c r="P144" s="49" t="s">
        <v>724</v>
      </c>
      <c r="Q144" s="47"/>
    </row>
    <row r="145" spans="1:17" s="4" customFormat="1" ht="189" customHeight="1">
      <c r="A145" s="48">
        <v>120</v>
      </c>
      <c r="B145" s="49" t="s">
        <v>725</v>
      </c>
      <c r="C145" s="49" t="s">
        <v>147</v>
      </c>
      <c r="D145" s="49" t="s">
        <v>51</v>
      </c>
      <c r="E145" s="49" t="s">
        <v>704</v>
      </c>
      <c r="F145" s="49" t="s">
        <v>726</v>
      </c>
      <c r="G145" s="49" t="s">
        <v>125</v>
      </c>
      <c r="H145" s="49" t="s">
        <v>706</v>
      </c>
      <c r="I145" s="49" t="s">
        <v>727</v>
      </c>
      <c r="J145" s="49">
        <v>360</v>
      </c>
      <c r="K145" s="98" t="s">
        <v>160</v>
      </c>
      <c r="L145" s="99">
        <v>936</v>
      </c>
      <c r="M145" s="99">
        <v>3277</v>
      </c>
      <c r="N145" s="99" t="s">
        <v>728</v>
      </c>
      <c r="O145" s="99" t="s">
        <v>59</v>
      </c>
      <c r="P145" s="99" t="s">
        <v>729</v>
      </c>
      <c r="Q145" s="47"/>
    </row>
    <row r="146" spans="1:17" s="4" customFormat="1" ht="93" customHeight="1">
      <c r="A146" s="48">
        <v>121</v>
      </c>
      <c r="B146" s="49" t="s">
        <v>710</v>
      </c>
      <c r="C146" s="49" t="s">
        <v>62</v>
      </c>
      <c r="D146" s="49" t="s">
        <v>644</v>
      </c>
      <c r="E146" s="49" t="s">
        <v>704</v>
      </c>
      <c r="F146" s="49" t="s">
        <v>711</v>
      </c>
      <c r="G146" s="49" t="s">
        <v>242</v>
      </c>
      <c r="H146" s="49" t="s">
        <v>706</v>
      </c>
      <c r="I146" s="49" t="s">
        <v>730</v>
      </c>
      <c r="J146" s="49">
        <v>70</v>
      </c>
      <c r="K146" s="98" t="s">
        <v>160</v>
      </c>
      <c r="L146" s="99">
        <v>441.42857142857144</v>
      </c>
      <c r="M146" s="99">
        <v>1545</v>
      </c>
      <c r="N146" s="99" t="s">
        <v>731</v>
      </c>
      <c r="O146" s="99" t="s">
        <v>59</v>
      </c>
      <c r="P146" s="99" t="s">
        <v>732</v>
      </c>
      <c r="Q146" s="47"/>
    </row>
    <row r="147" spans="1:17" s="4" customFormat="1" ht="34.5" customHeight="1">
      <c r="A147" s="51" t="s">
        <v>733</v>
      </c>
      <c r="B147" s="52"/>
      <c r="C147" s="53"/>
      <c r="D147" s="114"/>
      <c r="E147" s="53"/>
      <c r="F147" s="53"/>
      <c r="G147" s="115"/>
      <c r="H147" s="53"/>
      <c r="I147" s="53"/>
      <c r="J147" s="53">
        <f>SUM(J148:J156)</f>
        <v>2570</v>
      </c>
      <c r="K147" s="87"/>
      <c r="L147" s="47"/>
      <c r="M147" s="47"/>
      <c r="N147" s="47"/>
      <c r="O147" s="47"/>
      <c r="P147" s="47"/>
      <c r="Q147" s="47"/>
    </row>
    <row r="148" spans="1:17" s="4" customFormat="1" ht="114" customHeight="1">
      <c r="A148" s="47">
        <v>122</v>
      </c>
      <c r="B148" s="47" t="s">
        <v>734</v>
      </c>
      <c r="C148" s="47" t="s">
        <v>114</v>
      </c>
      <c r="D148" s="47" t="s">
        <v>51</v>
      </c>
      <c r="E148" s="49" t="s">
        <v>735</v>
      </c>
      <c r="F148" s="47" t="s">
        <v>736</v>
      </c>
      <c r="G148" s="47" t="s">
        <v>737</v>
      </c>
      <c r="H148" s="47" t="s">
        <v>735</v>
      </c>
      <c r="I148" s="47" t="s">
        <v>738</v>
      </c>
      <c r="J148" s="47">
        <v>460</v>
      </c>
      <c r="K148" s="98" t="s">
        <v>160</v>
      </c>
      <c r="L148" s="47">
        <v>311</v>
      </c>
      <c r="M148" s="47">
        <v>980</v>
      </c>
      <c r="N148" s="47" t="s">
        <v>739</v>
      </c>
      <c r="O148" s="44" t="s">
        <v>59</v>
      </c>
      <c r="P148" s="47" t="s">
        <v>740</v>
      </c>
      <c r="Q148" s="47" t="s">
        <v>69</v>
      </c>
    </row>
    <row r="149" spans="1:17" s="4" customFormat="1" ht="79.5" customHeight="1">
      <c r="A149" s="47">
        <v>123</v>
      </c>
      <c r="B149" s="49" t="s">
        <v>741</v>
      </c>
      <c r="C149" s="47" t="s">
        <v>321</v>
      </c>
      <c r="D149" s="49" t="s">
        <v>51</v>
      </c>
      <c r="E149" s="49" t="s">
        <v>735</v>
      </c>
      <c r="F149" s="49" t="s">
        <v>742</v>
      </c>
      <c r="G149" s="49" t="s">
        <v>381</v>
      </c>
      <c r="H149" s="49" t="s">
        <v>735</v>
      </c>
      <c r="I149" s="49" t="s">
        <v>743</v>
      </c>
      <c r="J149" s="49">
        <v>1200</v>
      </c>
      <c r="K149" s="98" t="s">
        <v>160</v>
      </c>
      <c r="L149" s="99">
        <v>520</v>
      </c>
      <c r="M149" s="99">
        <v>1820</v>
      </c>
      <c r="N149" s="99" t="s">
        <v>744</v>
      </c>
      <c r="O149" s="99" t="s">
        <v>59</v>
      </c>
      <c r="P149" s="99" t="s">
        <v>745</v>
      </c>
      <c r="Q149" s="48"/>
    </row>
    <row r="150" spans="1:17" s="4" customFormat="1" ht="79.5" customHeight="1">
      <c r="A150" s="47">
        <v>124</v>
      </c>
      <c r="B150" s="49" t="s">
        <v>746</v>
      </c>
      <c r="C150" s="47" t="s">
        <v>62</v>
      </c>
      <c r="D150" s="49" t="s">
        <v>51</v>
      </c>
      <c r="E150" s="49" t="s">
        <v>735</v>
      </c>
      <c r="F150" s="49" t="s">
        <v>742</v>
      </c>
      <c r="G150" s="49" t="s">
        <v>387</v>
      </c>
      <c r="H150" s="49" t="s">
        <v>735</v>
      </c>
      <c r="I150" s="49" t="s">
        <v>747</v>
      </c>
      <c r="J150" s="49">
        <v>200</v>
      </c>
      <c r="K150" s="98" t="s">
        <v>160</v>
      </c>
      <c r="L150" s="99">
        <v>520</v>
      </c>
      <c r="M150" s="99">
        <v>1820</v>
      </c>
      <c r="N150" s="99" t="s">
        <v>748</v>
      </c>
      <c r="O150" s="99" t="s">
        <v>59</v>
      </c>
      <c r="P150" s="99" t="s">
        <v>749</v>
      </c>
      <c r="Q150" s="48"/>
    </row>
    <row r="151" spans="1:17" s="4" customFormat="1" ht="79.5" customHeight="1">
      <c r="A151" s="47">
        <v>125</v>
      </c>
      <c r="B151" s="49" t="s">
        <v>750</v>
      </c>
      <c r="C151" s="47" t="s">
        <v>62</v>
      </c>
      <c r="D151" s="49" t="s">
        <v>51</v>
      </c>
      <c r="E151" s="49" t="s">
        <v>735</v>
      </c>
      <c r="F151" s="49" t="s">
        <v>751</v>
      </c>
      <c r="G151" s="49" t="s">
        <v>387</v>
      </c>
      <c r="H151" s="49" t="s">
        <v>735</v>
      </c>
      <c r="I151" s="49" t="s">
        <v>752</v>
      </c>
      <c r="J151" s="49">
        <v>100</v>
      </c>
      <c r="K151" s="98" t="s">
        <v>160</v>
      </c>
      <c r="L151" s="99">
        <v>290.85714285714283</v>
      </c>
      <c r="M151" s="99">
        <v>1018</v>
      </c>
      <c r="N151" s="99" t="s">
        <v>753</v>
      </c>
      <c r="O151" s="99" t="s">
        <v>59</v>
      </c>
      <c r="P151" s="99" t="s">
        <v>754</v>
      </c>
      <c r="Q151" s="48"/>
    </row>
    <row r="152" spans="1:17" s="4" customFormat="1" ht="79.5" customHeight="1">
      <c r="A152" s="47">
        <v>126</v>
      </c>
      <c r="B152" s="49" t="s">
        <v>755</v>
      </c>
      <c r="C152" s="47" t="s">
        <v>62</v>
      </c>
      <c r="D152" s="49" t="s">
        <v>51</v>
      </c>
      <c r="E152" s="49" t="s">
        <v>735</v>
      </c>
      <c r="F152" s="49" t="s">
        <v>756</v>
      </c>
      <c r="G152" s="49" t="s">
        <v>90</v>
      </c>
      <c r="H152" s="49" t="s">
        <v>735</v>
      </c>
      <c r="I152" s="91" t="s">
        <v>757</v>
      </c>
      <c r="J152" s="92">
        <v>290</v>
      </c>
      <c r="K152" s="98" t="s">
        <v>160</v>
      </c>
      <c r="L152" s="112">
        <v>1130</v>
      </c>
      <c r="M152" s="112">
        <v>3844</v>
      </c>
      <c r="N152" s="49" t="s">
        <v>758</v>
      </c>
      <c r="O152" s="44" t="s">
        <v>59</v>
      </c>
      <c r="P152" s="49" t="s">
        <v>759</v>
      </c>
      <c r="Q152" s="48"/>
    </row>
    <row r="153" spans="1:17" s="4" customFormat="1" ht="79.5" customHeight="1">
      <c r="A153" s="47">
        <v>127</v>
      </c>
      <c r="B153" s="49" t="s">
        <v>760</v>
      </c>
      <c r="C153" s="47" t="s">
        <v>62</v>
      </c>
      <c r="D153" s="49" t="s">
        <v>51</v>
      </c>
      <c r="E153" s="49" t="s">
        <v>735</v>
      </c>
      <c r="F153" s="49" t="s">
        <v>761</v>
      </c>
      <c r="G153" s="49" t="s">
        <v>90</v>
      </c>
      <c r="H153" s="49" t="s">
        <v>735</v>
      </c>
      <c r="I153" s="91" t="s">
        <v>762</v>
      </c>
      <c r="J153" s="92">
        <v>100</v>
      </c>
      <c r="K153" s="98" t="s">
        <v>160</v>
      </c>
      <c r="L153" s="112">
        <v>1464</v>
      </c>
      <c r="M153" s="112">
        <v>4648</v>
      </c>
      <c r="N153" s="49" t="s">
        <v>763</v>
      </c>
      <c r="O153" s="44" t="s">
        <v>59</v>
      </c>
      <c r="P153" s="49" t="s">
        <v>764</v>
      </c>
      <c r="Q153" s="48"/>
    </row>
    <row r="154" spans="1:17" s="4" customFormat="1" ht="79.5" customHeight="1">
      <c r="A154" s="47">
        <v>128</v>
      </c>
      <c r="B154" s="49" t="s">
        <v>765</v>
      </c>
      <c r="C154" s="47" t="s">
        <v>62</v>
      </c>
      <c r="D154" s="49" t="s">
        <v>51</v>
      </c>
      <c r="E154" s="49" t="s">
        <v>735</v>
      </c>
      <c r="F154" s="49" t="s">
        <v>766</v>
      </c>
      <c r="G154" s="49" t="s">
        <v>387</v>
      </c>
      <c r="H154" s="49" t="s">
        <v>735</v>
      </c>
      <c r="I154" s="49" t="s">
        <v>767</v>
      </c>
      <c r="J154" s="49">
        <v>60</v>
      </c>
      <c r="K154" s="98" t="s">
        <v>160</v>
      </c>
      <c r="L154" s="99">
        <v>474.2857142857143</v>
      </c>
      <c r="M154" s="99">
        <v>1660</v>
      </c>
      <c r="N154" s="99" t="s">
        <v>768</v>
      </c>
      <c r="O154" s="99" t="s">
        <v>59</v>
      </c>
      <c r="P154" s="99" t="s">
        <v>769</v>
      </c>
      <c r="Q154" s="48"/>
    </row>
    <row r="155" spans="1:17" s="4" customFormat="1" ht="79.5" customHeight="1">
      <c r="A155" s="47">
        <v>129</v>
      </c>
      <c r="B155" s="49" t="s">
        <v>770</v>
      </c>
      <c r="C155" s="49" t="s">
        <v>771</v>
      </c>
      <c r="D155" s="49" t="s">
        <v>51</v>
      </c>
      <c r="E155" s="49" t="s">
        <v>735</v>
      </c>
      <c r="F155" s="49" t="s">
        <v>772</v>
      </c>
      <c r="G155" s="49" t="s">
        <v>381</v>
      </c>
      <c r="H155" s="49" t="s">
        <v>735</v>
      </c>
      <c r="I155" s="49" t="s">
        <v>773</v>
      </c>
      <c r="J155" s="49">
        <v>120</v>
      </c>
      <c r="K155" s="49" t="s">
        <v>160</v>
      </c>
      <c r="L155" s="49">
        <v>460</v>
      </c>
      <c r="M155" s="49">
        <v>1450</v>
      </c>
      <c r="N155" s="99" t="s">
        <v>774</v>
      </c>
      <c r="O155" s="99" t="s">
        <v>59</v>
      </c>
      <c r="P155" s="99" t="s">
        <v>775</v>
      </c>
      <c r="Q155" s="49"/>
    </row>
    <row r="156" spans="1:17" s="4" customFormat="1" ht="79.5" customHeight="1">
      <c r="A156" s="47">
        <v>130</v>
      </c>
      <c r="B156" s="49" t="s">
        <v>776</v>
      </c>
      <c r="C156" s="49" t="s">
        <v>62</v>
      </c>
      <c r="D156" s="49" t="s">
        <v>51</v>
      </c>
      <c r="E156" s="49" t="s">
        <v>735</v>
      </c>
      <c r="F156" s="49" t="s">
        <v>777</v>
      </c>
      <c r="G156" s="49" t="s">
        <v>387</v>
      </c>
      <c r="H156" s="49" t="s">
        <v>735</v>
      </c>
      <c r="I156" s="49" t="s">
        <v>778</v>
      </c>
      <c r="J156" s="49">
        <v>40</v>
      </c>
      <c r="K156" s="49" t="s">
        <v>160</v>
      </c>
      <c r="L156" s="49">
        <v>319</v>
      </c>
      <c r="M156" s="49">
        <v>1006</v>
      </c>
      <c r="N156" s="99" t="s">
        <v>779</v>
      </c>
      <c r="O156" s="99" t="s">
        <v>59</v>
      </c>
      <c r="P156" s="99" t="s">
        <v>780</v>
      </c>
      <c r="Q156" s="49"/>
    </row>
    <row r="157" spans="1:17" s="4" customFormat="1" ht="34.5" customHeight="1">
      <c r="A157" s="51" t="s">
        <v>781</v>
      </c>
      <c r="B157" s="52"/>
      <c r="C157" s="53"/>
      <c r="D157" s="114"/>
      <c r="E157" s="53"/>
      <c r="F157" s="53"/>
      <c r="G157" s="115"/>
      <c r="H157" s="53"/>
      <c r="I157" s="53"/>
      <c r="J157" s="53">
        <f>SUM(J158:J161)</f>
        <v>998</v>
      </c>
      <c r="K157" s="48"/>
      <c r="L157" s="48"/>
      <c r="M157" s="48"/>
      <c r="N157" s="48"/>
      <c r="O157" s="44"/>
      <c r="P157" s="48"/>
      <c r="Q157" s="48"/>
    </row>
    <row r="158" spans="1:17" s="4" customFormat="1" ht="72" customHeight="1">
      <c r="A158" s="48">
        <v>131</v>
      </c>
      <c r="B158" s="49" t="s">
        <v>782</v>
      </c>
      <c r="C158" s="47" t="s">
        <v>321</v>
      </c>
      <c r="D158" s="49" t="s">
        <v>51</v>
      </c>
      <c r="E158" s="49" t="s">
        <v>783</v>
      </c>
      <c r="F158" s="49" t="s">
        <v>784</v>
      </c>
      <c r="G158" s="49" t="s">
        <v>381</v>
      </c>
      <c r="H158" s="49" t="s">
        <v>785</v>
      </c>
      <c r="I158" s="49" t="s">
        <v>786</v>
      </c>
      <c r="J158" s="49">
        <v>240</v>
      </c>
      <c r="K158" s="98" t="s">
        <v>160</v>
      </c>
      <c r="L158" s="99">
        <v>562.8571428571429</v>
      </c>
      <c r="M158" s="99">
        <v>1970</v>
      </c>
      <c r="N158" s="99" t="s">
        <v>787</v>
      </c>
      <c r="O158" s="99" t="s">
        <v>59</v>
      </c>
      <c r="P158" s="99" t="s">
        <v>788</v>
      </c>
      <c r="Q158" s="48"/>
    </row>
    <row r="159" spans="1:17" s="4" customFormat="1" ht="163.5" customHeight="1">
      <c r="A159" s="48">
        <v>132</v>
      </c>
      <c r="B159" s="49" t="s">
        <v>789</v>
      </c>
      <c r="C159" s="47" t="s">
        <v>186</v>
      </c>
      <c r="D159" s="49" t="s">
        <v>644</v>
      </c>
      <c r="E159" s="49" t="s">
        <v>783</v>
      </c>
      <c r="F159" s="49" t="s">
        <v>790</v>
      </c>
      <c r="G159" s="49" t="s">
        <v>90</v>
      </c>
      <c r="H159" s="49" t="s">
        <v>785</v>
      </c>
      <c r="I159" s="49" t="s">
        <v>791</v>
      </c>
      <c r="J159" s="49">
        <v>200</v>
      </c>
      <c r="K159" s="98" t="s">
        <v>160</v>
      </c>
      <c r="L159" s="99">
        <v>291.42857142857144</v>
      </c>
      <c r="M159" s="99">
        <v>1020</v>
      </c>
      <c r="N159" s="99" t="s">
        <v>792</v>
      </c>
      <c r="O159" s="99" t="s">
        <v>59</v>
      </c>
      <c r="P159" s="99" t="s">
        <v>793</v>
      </c>
      <c r="Q159" s="48"/>
    </row>
    <row r="160" spans="1:17" s="4" customFormat="1" ht="147" customHeight="1">
      <c r="A160" s="48">
        <v>133</v>
      </c>
      <c r="B160" s="61" t="s">
        <v>794</v>
      </c>
      <c r="C160" s="49" t="s">
        <v>261</v>
      </c>
      <c r="D160" s="49" t="s">
        <v>51</v>
      </c>
      <c r="E160" s="49" t="s">
        <v>783</v>
      </c>
      <c r="F160" s="61" t="s">
        <v>795</v>
      </c>
      <c r="G160" s="49" t="s">
        <v>219</v>
      </c>
      <c r="H160" s="49" t="s">
        <v>785</v>
      </c>
      <c r="I160" s="152" t="s">
        <v>796</v>
      </c>
      <c r="J160" s="61">
        <v>160</v>
      </c>
      <c r="K160" s="98" t="s">
        <v>160</v>
      </c>
      <c r="L160" s="99">
        <v>259</v>
      </c>
      <c r="M160" s="99">
        <v>1056</v>
      </c>
      <c r="N160" s="99" t="s">
        <v>797</v>
      </c>
      <c r="O160" s="99" t="s">
        <v>59</v>
      </c>
      <c r="P160" s="99" t="s">
        <v>798</v>
      </c>
      <c r="Q160" s="48"/>
    </row>
    <row r="161" spans="1:17" s="4" customFormat="1" ht="196.5" customHeight="1">
      <c r="A161" s="48">
        <v>134</v>
      </c>
      <c r="B161" s="49" t="s">
        <v>799</v>
      </c>
      <c r="C161" s="47" t="s">
        <v>186</v>
      </c>
      <c r="D161" s="49" t="s">
        <v>51</v>
      </c>
      <c r="E161" s="49" t="s">
        <v>783</v>
      </c>
      <c r="F161" s="49" t="s">
        <v>800</v>
      </c>
      <c r="G161" s="49" t="s">
        <v>219</v>
      </c>
      <c r="H161" s="49" t="s">
        <v>785</v>
      </c>
      <c r="I161" s="49" t="s">
        <v>801</v>
      </c>
      <c r="J161" s="49">
        <v>398</v>
      </c>
      <c r="K161" s="98" t="s">
        <v>160</v>
      </c>
      <c r="L161" s="99">
        <v>333.7142857142857</v>
      </c>
      <c r="M161" s="99">
        <v>1168</v>
      </c>
      <c r="N161" s="99" t="s">
        <v>802</v>
      </c>
      <c r="O161" s="99" t="s">
        <v>59</v>
      </c>
      <c r="P161" s="99" t="s">
        <v>803</v>
      </c>
      <c r="Q161" s="48"/>
    </row>
    <row r="162" spans="1:17" s="5" customFormat="1" ht="34.5" customHeight="1">
      <c r="A162" s="51" t="s">
        <v>804</v>
      </c>
      <c r="B162" s="52"/>
      <c r="C162" s="126"/>
      <c r="D162" s="127"/>
      <c r="E162" s="127"/>
      <c r="F162" s="114"/>
      <c r="G162" s="127"/>
      <c r="H162" s="127"/>
      <c r="I162" s="114"/>
      <c r="J162" s="153">
        <f>SUM(J163:J172)</f>
        <v>2478.37</v>
      </c>
      <c r="K162" s="154"/>
      <c r="L162" s="155"/>
      <c r="M162" s="155"/>
      <c r="N162" s="155"/>
      <c r="O162" s="155"/>
      <c r="P162" s="155"/>
      <c r="Q162" s="126"/>
    </row>
    <row r="163" spans="1:17" s="5" customFormat="1" ht="147.75" customHeight="1">
      <c r="A163" s="49">
        <v>135</v>
      </c>
      <c r="B163" s="49" t="s">
        <v>805</v>
      </c>
      <c r="C163" s="49" t="s">
        <v>261</v>
      </c>
      <c r="D163" s="49" t="s">
        <v>51</v>
      </c>
      <c r="E163" s="49" t="s">
        <v>806</v>
      </c>
      <c r="F163" s="49" t="s">
        <v>807</v>
      </c>
      <c r="G163" s="49" t="s">
        <v>808</v>
      </c>
      <c r="H163" s="49" t="s">
        <v>809</v>
      </c>
      <c r="I163" s="49" t="s">
        <v>810</v>
      </c>
      <c r="J163" s="49">
        <v>289.3</v>
      </c>
      <c r="K163" s="49" t="s">
        <v>160</v>
      </c>
      <c r="L163" s="49">
        <v>536</v>
      </c>
      <c r="M163" s="49">
        <v>1690</v>
      </c>
      <c r="N163" s="99" t="s">
        <v>811</v>
      </c>
      <c r="O163" s="99" t="s">
        <v>59</v>
      </c>
      <c r="P163" s="99" t="s">
        <v>812</v>
      </c>
      <c r="Q163" s="49" t="s">
        <v>813</v>
      </c>
    </row>
    <row r="164" spans="1:17" s="5" customFormat="1" ht="90.75" customHeight="1">
      <c r="A164" s="49">
        <v>136</v>
      </c>
      <c r="B164" s="49" t="s">
        <v>814</v>
      </c>
      <c r="C164" s="49" t="s">
        <v>261</v>
      </c>
      <c r="D164" s="49" t="s">
        <v>51</v>
      </c>
      <c r="E164" s="49" t="s">
        <v>806</v>
      </c>
      <c r="F164" s="49" t="s">
        <v>815</v>
      </c>
      <c r="G164" s="49" t="s">
        <v>808</v>
      </c>
      <c r="H164" s="49" t="s">
        <v>809</v>
      </c>
      <c r="I164" s="49" t="s">
        <v>816</v>
      </c>
      <c r="J164" s="49">
        <v>104</v>
      </c>
      <c r="K164" s="49" t="s">
        <v>160</v>
      </c>
      <c r="L164" s="49">
        <v>362</v>
      </c>
      <c r="M164" s="49">
        <v>1143</v>
      </c>
      <c r="N164" s="99" t="s">
        <v>817</v>
      </c>
      <c r="O164" s="99" t="s">
        <v>59</v>
      </c>
      <c r="P164" s="99" t="s">
        <v>818</v>
      </c>
      <c r="Q164" s="49" t="s">
        <v>813</v>
      </c>
    </row>
    <row r="165" spans="1:17" s="4" customFormat="1" ht="150.75" customHeight="1">
      <c r="A165" s="49">
        <v>137</v>
      </c>
      <c r="B165" s="49" t="s">
        <v>819</v>
      </c>
      <c r="C165" s="49" t="s">
        <v>62</v>
      </c>
      <c r="D165" s="49" t="s">
        <v>51</v>
      </c>
      <c r="E165" s="49" t="s">
        <v>806</v>
      </c>
      <c r="F165" s="49" t="s">
        <v>820</v>
      </c>
      <c r="G165" s="49" t="s">
        <v>365</v>
      </c>
      <c r="H165" s="49" t="s">
        <v>809</v>
      </c>
      <c r="I165" s="49" t="s">
        <v>821</v>
      </c>
      <c r="J165" s="49">
        <v>600.8</v>
      </c>
      <c r="K165" s="98" t="s">
        <v>160</v>
      </c>
      <c r="L165" s="99">
        <v>416</v>
      </c>
      <c r="M165" s="99">
        <v>1456</v>
      </c>
      <c r="N165" s="99" t="s">
        <v>822</v>
      </c>
      <c r="O165" s="99" t="s">
        <v>59</v>
      </c>
      <c r="P165" s="99" t="s">
        <v>823</v>
      </c>
      <c r="Q165" s="48"/>
    </row>
    <row r="166" spans="1:17" s="4" customFormat="1" ht="153" customHeight="1">
      <c r="A166" s="49">
        <v>138</v>
      </c>
      <c r="B166" s="49" t="s">
        <v>824</v>
      </c>
      <c r="C166" s="49" t="s">
        <v>62</v>
      </c>
      <c r="D166" s="47" t="s">
        <v>51</v>
      </c>
      <c r="E166" s="49" t="s">
        <v>806</v>
      </c>
      <c r="F166" s="61" t="s">
        <v>825</v>
      </c>
      <c r="G166" s="49" t="s">
        <v>365</v>
      </c>
      <c r="H166" s="49" t="s">
        <v>809</v>
      </c>
      <c r="I166" s="49" t="s">
        <v>826</v>
      </c>
      <c r="J166" s="49">
        <v>200</v>
      </c>
      <c r="K166" s="98" t="s">
        <v>160</v>
      </c>
      <c r="L166" s="99">
        <v>182.85714285714286</v>
      </c>
      <c r="M166" s="99">
        <v>640</v>
      </c>
      <c r="N166" s="99" t="s">
        <v>827</v>
      </c>
      <c r="O166" s="99" t="s">
        <v>59</v>
      </c>
      <c r="P166" s="99" t="s">
        <v>828</v>
      </c>
      <c r="Q166" s="48"/>
    </row>
    <row r="167" spans="1:17" s="4" customFormat="1" ht="135.75" customHeight="1">
      <c r="A167" s="49">
        <v>139</v>
      </c>
      <c r="B167" s="49" t="s">
        <v>829</v>
      </c>
      <c r="C167" s="49" t="s">
        <v>62</v>
      </c>
      <c r="D167" s="49" t="s">
        <v>51</v>
      </c>
      <c r="E167" s="49" t="s">
        <v>806</v>
      </c>
      <c r="F167" s="49" t="s">
        <v>830</v>
      </c>
      <c r="G167" s="49" t="s">
        <v>831</v>
      </c>
      <c r="H167" s="49" t="s">
        <v>809</v>
      </c>
      <c r="I167" s="120" t="s">
        <v>832</v>
      </c>
      <c r="J167" s="92">
        <v>50.97</v>
      </c>
      <c r="K167" s="98" t="s">
        <v>160</v>
      </c>
      <c r="L167" s="112">
        <v>467</v>
      </c>
      <c r="M167" s="112">
        <v>1485</v>
      </c>
      <c r="N167" s="49" t="s">
        <v>833</v>
      </c>
      <c r="O167" s="99" t="s">
        <v>59</v>
      </c>
      <c r="P167" s="49" t="s">
        <v>834</v>
      </c>
      <c r="Q167" s="48"/>
    </row>
    <row r="168" spans="1:17" s="4" customFormat="1" ht="102.75" customHeight="1">
      <c r="A168" s="49">
        <v>140</v>
      </c>
      <c r="B168" s="49" t="s">
        <v>835</v>
      </c>
      <c r="C168" s="62" t="s">
        <v>771</v>
      </c>
      <c r="D168" s="49" t="s">
        <v>51</v>
      </c>
      <c r="E168" s="49" t="s">
        <v>806</v>
      </c>
      <c r="F168" s="49" t="s">
        <v>836</v>
      </c>
      <c r="G168" s="49" t="s">
        <v>381</v>
      </c>
      <c r="H168" s="49" t="s">
        <v>809</v>
      </c>
      <c r="I168" s="49" t="s">
        <v>837</v>
      </c>
      <c r="J168" s="49">
        <v>500</v>
      </c>
      <c r="K168" s="98" t="s">
        <v>160</v>
      </c>
      <c r="L168" s="99">
        <v>453.7142857142857</v>
      </c>
      <c r="M168" s="99">
        <v>1588</v>
      </c>
      <c r="N168" s="99" t="s">
        <v>838</v>
      </c>
      <c r="O168" s="99" t="s">
        <v>59</v>
      </c>
      <c r="P168" s="99" t="s">
        <v>839</v>
      </c>
      <c r="Q168" s="48"/>
    </row>
    <row r="169" spans="1:17" s="4" customFormat="1" ht="102.75" customHeight="1">
      <c r="A169" s="49">
        <v>141</v>
      </c>
      <c r="B169" s="49" t="s">
        <v>840</v>
      </c>
      <c r="C169" s="62" t="s">
        <v>771</v>
      </c>
      <c r="D169" s="49" t="s">
        <v>51</v>
      </c>
      <c r="E169" s="49" t="s">
        <v>806</v>
      </c>
      <c r="F169" s="61" t="s">
        <v>698</v>
      </c>
      <c r="G169" s="49" t="s">
        <v>387</v>
      </c>
      <c r="H169" s="49" t="s">
        <v>809</v>
      </c>
      <c r="I169" s="49" t="s">
        <v>841</v>
      </c>
      <c r="J169" s="62">
        <v>33.3</v>
      </c>
      <c r="K169" s="98" t="s">
        <v>160</v>
      </c>
      <c r="L169" s="99">
        <v>229.42857142857142</v>
      </c>
      <c r="M169" s="99">
        <v>803</v>
      </c>
      <c r="N169" s="99" t="s">
        <v>842</v>
      </c>
      <c r="O169" s="99" t="s">
        <v>59</v>
      </c>
      <c r="P169" s="99" t="s">
        <v>843</v>
      </c>
      <c r="Q169" s="48"/>
    </row>
    <row r="170" spans="1:17" s="4" customFormat="1" ht="84.75" customHeight="1">
      <c r="A170" s="49">
        <v>142</v>
      </c>
      <c r="B170" s="49" t="s">
        <v>844</v>
      </c>
      <c r="C170" s="62" t="s">
        <v>321</v>
      </c>
      <c r="D170" s="49" t="s">
        <v>51</v>
      </c>
      <c r="E170" s="49" t="s">
        <v>806</v>
      </c>
      <c r="F170" s="61" t="s">
        <v>845</v>
      </c>
      <c r="G170" s="49" t="s">
        <v>381</v>
      </c>
      <c r="H170" s="49" t="s">
        <v>809</v>
      </c>
      <c r="I170" s="49" t="s">
        <v>846</v>
      </c>
      <c r="J170" s="49">
        <v>110</v>
      </c>
      <c r="K170" s="98" t="s">
        <v>160</v>
      </c>
      <c r="L170" s="99">
        <v>713.1428571428571</v>
      </c>
      <c r="M170" s="99">
        <v>2496</v>
      </c>
      <c r="N170" s="99" t="s">
        <v>847</v>
      </c>
      <c r="O170" s="99" t="s">
        <v>59</v>
      </c>
      <c r="P170" s="99" t="s">
        <v>848</v>
      </c>
      <c r="Q170" s="48"/>
    </row>
    <row r="171" spans="1:17" s="4" customFormat="1" ht="132.75" customHeight="1">
      <c r="A171" s="49">
        <v>143</v>
      </c>
      <c r="B171" s="49" t="s">
        <v>849</v>
      </c>
      <c r="C171" s="62" t="s">
        <v>321</v>
      </c>
      <c r="D171" s="47" t="s">
        <v>51</v>
      </c>
      <c r="E171" s="49" t="s">
        <v>806</v>
      </c>
      <c r="F171" s="61" t="s">
        <v>850</v>
      </c>
      <c r="G171" s="49" t="s">
        <v>381</v>
      </c>
      <c r="H171" s="49" t="s">
        <v>809</v>
      </c>
      <c r="I171" s="49" t="s">
        <v>851</v>
      </c>
      <c r="J171" s="49">
        <v>550</v>
      </c>
      <c r="K171" s="98" t="s">
        <v>160</v>
      </c>
      <c r="L171" s="99">
        <v>180.57142857142858</v>
      </c>
      <c r="M171" s="99">
        <v>632</v>
      </c>
      <c r="N171" s="99" t="s">
        <v>852</v>
      </c>
      <c r="O171" s="99" t="s">
        <v>59</v>
      </c>
      <c r="P171" s="99" t="s">
        <v>853</v>
      </c>
      <c r="Q171" s="48"/>
    </row>
    <row r="172" spans="1:17" s="4" customFormat="1" ht="75.75" customHeight="1">
      <c r="A172" s="49">
        <v>144</v>
      </c>
      <c r="B172" s="49" t="s">
        <v>854</v>
      </c>
      <c r="C172" s="62" t="s">
        <v>855</v>
      </c>
      <c r="D172" s="47" t="s">
        <v>51</v>
      </c>
      <c r="E172" s="49" t="s">
        <v>806</v>
      </c>
      <c r="F172" s="61" t="s">
        <v>856</v>
      </c>
      <c r="G172" s="49" t="s">
        <v>857</v>
      </c>
      <c r="H172" s="49" t="s">
        <v>809</v>
      </c>
      <c r="I172" s="61" t="s">
        <v>858</v>
      </c>
      <c r="J172" s="49">
        <v>40</v>
      </c>
      <c r="K172" s="98" t="s">
        <v>160</v>
      </c>
      <c r="L172" s="99">
        <v>221.71428571428572</v>
      </c>
      <c r="M172" s="99">
        <v>776</v>
      </c>
      <c r="N172" s="99" t="s">
        <v>859</v>
      </c>
      <c r="O172" s="99" t="s">
        <v>59</v>
      </c>
      <c r="P172" s="99" t="s">
        <v>860</v>
      </c>
      <c r="Q172" s="48"/>
    </row>
    <row r="173" spans="1:17" s="4" customFormat="1" ht="34.5" customHeight="1">
      <c r="A173" s="51" t="s">
        <v>861</v>
      </c>
      <c r="B173" s="52"/>
      <c r="C173" s="128"/>
      <c r="D173" s="126"/>
      <c r="E173" s="126"/>
      <c r="F173" s="127"/>
      <c r="G173" s="127"/>
      <c r="H173" s="127"/>
      <c r="I173" s="127"/>
      <c r="J173" s="127">
        <f>SUM(J174:J179)</f>
        <v>995</v>
      </c>
      <c r="K173" s="154"/>
      <c r="L173" s="155"/>
      <c r="M173" s="155"/>
      <c r="N173" s="155"/>
      <c r="O173" s="155"/>
      <c r="P173" s="155"/>
      <c r="Q173" s="126"/>
    </row>
    <row r="174" spans="1:17" s="4" customFormat="1" ht="87.75" customHeight="1">
      <c r="A174" s="48">
        <v>145</v>
      </c>
      <c r="B174" s="49" t="s">
        <v>862</v>
      </c>
      <c r="C174" s="49" t="s">
        <v>62</v>
      </c>
      <c r="D174" s="49" t="s">
        <v>51</v>
      </c>
      <c r="E174" s="49" t="s">
        <v>863</v>
      </c>
      <c r="F174" s="49" t="s">
        <v>864</v>
      </c>
      <c r="G174" s="49" t="s">
        <v>381</v>
      </c>
      <c r="H174" s="49" t="s">
        <v>865</v>
      </c>
      <c r="I174" s="69" t="s">
        <v>866</v>
      </c>
      <c r="J174" s="49">
        <v>245</v>
      </c>
      <c r="K174" s="98" t="s">
        <v>160</v>
      </c>
      <c r="L174" s="99">
        <v>370.57142857142856</v>
      </c>
      <c r="M174" s="99">
        <v>1297</v>
      </c>
      <c r="N174" s="99" t="s">
        <v>867</v>
      </c>
      <c r="O174" s="99" t="s">
        <v>59</v>
      </c>
      <c r="P174" s="99" t="s">
        <v>868</v>
      </c>
      <c r="Q174" s="48"/>
    </row>
    <row r="175" spans="1:17" s="4" customFormat="1" ht="108" customHeight="1">
      <c r="A175" s="48">
        <v>146</v>
      </c>
      <c r="B175" s="47" t="s">
        <v>869</v>
      </c>
      <c r="C175" s="49" t="s">
        <v>62</v>
      </c>
      <c r="D175" s="49" t="s">
        <v>51</v>
      </c>
      <c r="E175" s="49" t="s">
        <v>863</v>
      </c>
      <c r="F175" s="49" t="s">
        <v>870</v>
      </c>
      <c r="G175" s="49" t="s">
        <v>808</v>
      </c>
      <c r="H175" s="49" t="s">
        <v>865</v>
      </c>
      <c r="I175" s="15" t="s">
        <v>871</v>
      </c>
      <c r="J175" s="49">
        <v>200</v>
      </c>
      <c r="K175" s="98" t="s">
        <v>160</v>
      </c>
      <c r="L175" s="99">
        <v>374.2857142857143</v>
      </c>
      <c r="M175" s="99">
        <v>1310</v>
      </c>
      <c r="N175" s="99" t="s">
        <v>872</v>
      </c>
      <c r="O175" s="99" t="s">
        <v>59</v>
      </c>
      <c r="P175" s="99" t="s">
        <v>466</v>
      </c>
      <c r="Q175" s="48"/>
    </row>
    <row r="176" spans="1:17" s="4" customFormat="1" ht="87.75" customHeight="1">
      <c r="A176" s="48">
        <v>147</v>
      </c>
      <c r="B176" s="61" t="s">
        <v>873</v>
      </c>
      <c r="C176" s="49" t="s">
        <v>62</v>
      </c>
      <c r="D176" s="49" t="s">
        <v>51</v>
      </c>
      <c r="E176" s="49" t="s">
        <v>863</v>
      </c>
      <c r="F176" s="44" t="s">
        <v>874</v>
      </c>
      <c r="G176" s="49" t="s">
        <v>387</v>
      </c>
      <c r="H176" s="49" t="s">
        <v>865</v>
      </c>
      <c r="I176" s="61" t="s">
        <v>875</v>
      </c>
      <c r="J176" s="44">
        <v>100</v>
      </c>
      <c r="K176" s="98" t="s">
        <v>160</v>
      </c>
      <c r="L176" s="99">
        <v>518.5714285714286</v>
      </c>
      <c r="M176" s="99">
        <v>1815</v>
      </c>
      <c r="N176" s="99" t="s">
        <v>876</v>
      </c>
      <c r="O176" s="99" t="s">
        <v>59</v>
      </c>
      <c r="P176" s="99" t="s">
        <v>877</v>
      </c>
      <c r="Q176" s="48"/>
    </row>
    <row r="177" spans="1:17" s="4" customFormat="1" ht="87.75" customHeight="1">
      <c r="A177" s="48">
        <v>148</v>
      </c>
      <c r="B177" s="61" t="s">
        <v>878</v>
      </c>
      <c r="C177" s="49" t="s">
        <v>62</v>
      </c>
      <c r="D177" s="49" t="s">
        <v>51</v>
      </c>
      <c r="E177" s="49" t="s">
        <v>863</v>
      </c>
      <c r="F177" s="44" t="s">
        <v>879</v>
      </c>
      <c r="G177" s="49" t="s">
        <v>387</v>
      </c>
      <c r="H177" s="49" t="s">
        <v>865</v>
      </c>
      <c r="I177" s="61" t="s">
        <v>880</v>
      </c>
      <c r="J177" s="44">
        <v>60</v>
      </c>
      <c r="K177" s="98" t="s">
        <v>160</v>
      </c>
      <c r="L177" s="99">
        <v>531.4285714285714</v>
      </c>
      <c r="M177" s="99">
        <v>1860</v>
      </c>
      <c r="N177" s="99" t="s">
        <v>881</v>
      </c>
      <c r="O177" s="99" t="s">
        <v>59</v>
      </c>
      <c r="P177" s="99" t="s">
        <v>882</v>
      </c>
      <c r="Q177" s="48"/>
    </row>
    <row r="178" spans="1:17" s="6" customFormat="1" ht="144" customHeight="1">
      <c r="A178" s="48">
        <v>149</v>
      </c>
      <c r="B178" s="129" t="s">
        <v>883</v>
      </c>
      <c r="C178" s="92" t="s">
        <v>114</v>
      </c>
      <c r="D178" s="61" t="s">
        <v>51</v>
      </c>
      <c r="E178" s="49" t="s">
        <v>863</v>
      </c>
      <c r="F178" s="49" t="s">
        <v>874</v>
      </c>
      <c r="G178" s="61" t="s">
        <v>219</v>
      </c>
      <c r="H178" s="61" t="s">
        <v>865</v>
      </c>
      <c r="I178" s="91" t="s">
        <v>884</v>
      </c>
      <c r="J178" s="92">
        <v>130</v>
      </c>
      <c r="K178" s="98" t="s">
        <v>160</v>
      </c>
      <c r="L178" s="92">
        <v>459</v>
      </c>
      <c r="M178" s="92">
        <v>1815</v>
      </c>
      <c r="N178" s="101" t="s">
        <v>885</v>
      </c>
      <c r="P178" s="101" t="s">
        <v>886</v>
      </c>
      <c r="Q178" s="49"/>
    </row>
    <row r="179" spans="1:17" s="4" customFormat="1" ht="112.5" customHeight="1">
      <c r="A179" s="48">
        <v>150</v>
      </c>
      <c r="B179" s="61" t="s">
        <v>887</v>
      </c>
      <c r="C179" s="61" t="s">
        <v>114</v>
      </c>
      <c r="D179" s="61" t="s">
        <v>51</v>
      </c>
      <c r="E179" s="61" t="s">
        <v>863</v>
      </c>
      <c r="F179" s="44" t="s">
        <v>888</v>
      </c>
      <c r="G179" s="61" t="s">
        <v>219</v>
      </c>
      <c r="H179" s="61" t="s">
        <v>865</v>
      </c>
      <c r="I179" s="61" t="s">
        <v>889</v>
      </c>
      <c r="J179" s="44">
        <v>260</v>
      </c>
      <c r="K179" s="98" t="s">
        <v>160</v>
      </c>
      <c r="L179" s="99">
        <v>616</v>
      </c>
      <c r="M179" s="99">
        <v>1941</v>
      </c>
      <c r="N179" s="99" t="s">
        <v>890</v>
      </c>
      <c r="O179" s="99" t="s">
        <v>59</v>
      </c>
      <c r="P179" s="99" t="s">
        <v>891</v>
      </c>
      <c r="Q179" s="48"/>
    </row>
    <row r="180" spans="1:17" s="1" customFormat="1" ht="39.75" customHeight="1">
      <c r="A180" s="130" t="s">
        <v>892</v>
      </c>
      <c r="B180" s="131"/>
      <c r="C180" s="132"/>
      <c r="D180" s="133"/>
      <c r="E180" s="133"/>
      <c r="F180" s="134"/>
      <c r="G180" s="133"/>
      <c r="H180" s="133"/>
      <c r="I180" s="133"/>
      <c r="J180" s="145">
        <f>SUM(J181,J183,J185)</f>
        <v>2394.2999999999997</v>
      </c>
      <c r="K180" s="156"/>
      <c r="L180" s="157"/>
      <c r="M180" s="157"/>
      <c r="N180" s="157"/>
      <c r="O180" s="157"/>
      <c r="P180" s="157"/>
      <c r="Q180" s="167"/>
    </row>
    <row r="181" spans="1:17" s="7" customFormat="1" ht="34.5" customHeight="1">
      <c r="A181" s="135" t="s">
        <v>893</v>
      </c>
      <c r="B181" s="136"/>
      <c r="C181" s="137"/>
      <c r="D181" s="137"/>
      <c r="E181" s="137"/>
      <c r="F181" s="138"/>
      <c r="G181" s="137"/>
      <c r="H181" s="137"/>
      <c r="I181" s="137"/>
      <c r="J181" s="138">
        <f aca="true" t="shared" si="0" ref="J181:J185">SUM(J182)</f>
        <v>2219.7</v>
      </c>
      <c r="K181" s="158"/>
      <c r="L181" s="159"/>
      <c r="M181" s="159"/>
      <c r="N181" s="159"/>
      <c r="O181" s="159"/>
      <c r="P181" s="159"/>
      <c r="Q181" s="168"/>
    </row>
    <row r="182" spans="1:17" s="8" customFormat="1" ht="112.5" customHeight="1">
      <c r="A182" s="48">
        <v>151</v>
      </c>
      <c r="B182" s="49" t="s">
        <v>894</v>
      </c>
      <c r="C182" s="44" t="s">
        <v>895</v>
      </c>
      <c r="D182" s="49" t="s">
        <v>51</v>
      </c>
      <c r="E182" s="49" t="s">
        <v>140</v>
      </c>
      <c r="F182" s="49" t="s">
        <v>896</v>
      </c>
      <c r="G182" s="49" t="s">
        <v>897</v>
      </c>
      <c r="H182" s="47" t="s">
        <v>55</v>
      </c>
      <c r="I182" s="49" t="s">
        <v>898</v>
      </c>
      <c r="J182" s="92">
        <v>2219.7</v>
      </c>
      <c r="K182" s="92" t="s">
        <v>57</v>
      </c>
      <c r="L182" s="160">
        <v>426</v>
      </c>
      <c r="M182" s="160">
        <v>1342</v>
      </c>
      <c r="N182" s="49" t="s">
        <v>899</v>
      </c>
      <c r="O182" s="99" t="s">
        <v>59</v>
      </c>
      <c r="P182" s="49" t="s">
        <v>900</v>
      </c>
      <c r="Q182" s="48"/>
    </row>
    <row r="183" spans="1:17" s="9" customFormat="1" ht="34.5" customHeight="1">
      <c r="A183" s="139" t="s">
        <v>901</v>
      </c>
      <c r="B183" s="140"/>
      <c r="C183" s="141"/>
      <c r="D183" s="141"/>
      <c r="E183" s="141"/>
      <c r="F183" s="142"/>
      <c r="G183" s="141"/>
      <c r="H183" s="141"/>
      <c r="I183" s="141"/>
      <c r="J183" s="142">
        <f t="shared" si="0"/>
        <v>120.6</v>
      </c>
      <c r="K183" s="161"/>
      <c r="L183" s="162"/>
      <c r="M183" s="162"/>
      <c r="N183" s="162"/>
      <c r="O183" s="162"/>
      <c r="P183" s="162"/>
      <c r="Q183" s="169"/>
    </row>
    <row r="184" spans="1:17" s="7" customFormat="1" ht="112.5" customHeight="1">
      <c r="A184" s="48">
        <v>152</v>
      </c>
      <c r="B184" s="49" t="s">
        <v>902</v>
      </c>
      <c r="C184" s="44" t="s">
        <v>895</v>
      </c>
      <c r="D184" s="49" t="s">
        <v>51</v>
      </c>
      <c r="E184" s="49" t="s">
        <v>140</v>
      </c>
      <c r="F184" s="49" t="s">
        <v>896</v>
      </c>
      <c r="G184" s="61" t="s">
        <v>54</v>
      </c>
      <c r="H184" s="49" t="s">
        <v>903</v>
      </c>
      <c r="I184" s="91" t="s">
        <v>904</v>
      </c>
      <c r="J184" s="92">
        <v>120.6</v>
      </c>
      <c r="K184" s="92" t="s">
        <v>57</v>
      </c>
      <c r="L184" s="160">
        <v>335</v>
      </c>
      <c r="M184" s="160">
        <v>1055</v>
      </c>
      <c r="N184" s="49" t="s">
        <v>905</v>
      </c>
      <c r="O184" s="99"/>
      <c r="P184" s="49" t="s">
        <v>906</v>
      </c>
      <c r="Q184" s="48"/>
    </row>
    <row r="185" spans="1:17" s="9" customFormat="1" ht="34.5" customHeight="1">
      <c r="A185" s="139" t="s">
        <v>907</v>
      </c>
      <c r="B185" s="140"/>
      <c r="C185" s="143"/>
      <c r="D185" s="141"/>
      <c r="E185" s="141"/>
      <c r="F185" s="141"/>
      <c r="G185" s="144"/>
      <c r="H185" s="141"/>
      <c r="I185" s="163"/>
      <c r="J185" s="142">
        <f t="shared" si="0"/>
        <v>54</v>
      </c>
      <c r="K185" s="142"/>
      <c r="L185" s="143"/>
      <c r="M185" s="143"/>
      <c r="N185" s="141"/>
      <c r="O185" s="162"/>
      <c r="P185" s="141"/>
      <c r="Q185" s="169"/>
    </row>
    <row r="186" spans="1:17" s="7" customFormat="1" ht="112.5" customHeight="1">
      <c r="A186" s="48">
        <v>153</v>
      </c>
      <c r="B186" s="49" t="s">
        <v>908</v>
      </c>
      <c r="C186" s="44" t="s">
        <v>895</v>
      </c>
      <c r="D186" s="49" t="s">
        <v>51</v>
      </c>
      <c r="E186" s="49" t="s">
        <v>909</v>
      </c>
      <c r="F186" s="49" t="s">
        <v>910</v>
      </c>
      <c r="G186" s="61" t="s">
        <v>54</v>
      </c>
      <c r="H186" s="49" t="s">
        <v>101</v>
      </c>
      <c r="I186" s="91" t="s">
        <v>911</v>
      </c>
      <c r="J186" s="92">
        <v>54</v>
      </c>
      <c r="K186" s="92" t="s">
        <v>57</v>
      </c>
      <c r="L186" s="160">
        <v>28</v>
      </c>
      <c r="M186" s="160">
        <v>90</v>
      </c>
      <c r="N186" s="49" t="s">
        <v>912</v>
      </c>
      <c r="O186" s="47" t="s">
        <v>59</v>
      </c>
      <c r="P186" s="49" t="s">
        <v>913</v>
      </c>
      <c r="Q186" s="48"/>
    </row>
    <row r="187" spans="1:17" s="1" customFormat="1" ht="39.75" customHeight="1">
      <c r="A187" s="130" t="s">
        <v>914</v>
      </c>
      <c r="B187" s="131"/>
      <c r="C187" s="132"/>
      <c r="D187" s="145"/>
      <c r="E187" s="146"/>
      <c r="F187" s="146"/>
      <c r="G187" s="147"/>
      <c r="H187" s="148"/>
      <c r="I187" s="164"/>
      <c r="J187" s="145">
        <f>SUM(J188)</f>
        <v>514</v>
      </c>
      <c r="K187" s="87"/>
      <c r="L187" s="86"/>
      <c r="M187" s="165"/>
      <c r="N187" s="87"/>
      <c r="O187" s="87"/>
      <c r="P187" s="88"/>
      <c r="Q187" s="61"/>
    </row>
    <row r="188" spans="1:17" s="4" customFormat="1" ht="34.5" customHeight="1">
      <c r="A188" s="67" t="s">
        <v>915</v>
      </c>
      <c r="B188" s="149"/>
      <c r="C188" s="121"/>
      <c r="D188" s="65"/>
      <c r="E188" s="65"/>
      <c r="F188" s="65"/>
      <c r="G188" s="66"/>
      <c r="H188" s="65"/>
      <c r="I188" s="65"/>
      <c r="J188" s="65">
        <f>SUM(J189:J192)</f>
        <v>514</v>
      </c>
      <c r="K188" s="100"/>
      <c r="L188" s="79"/>
      <c r="M188" s="65"/>
      <c r="N188" s="65"/>
      <c r="O188" s="65"/>
      <c r="P188" s="65"/>
      <c r="Q188" s="49"/>
    </row>
    <row r="189" spans="1:17" s="4" customFormat="1" ht="49.5" customHeight="1">
      <c r="A189" s="47">
        <v>154</v>
      </c>
      <c r="B189" s="47" t="s">
        <v>916</v>
      </c>
      <c r="C189" s="47" t="s">
        <v>917</v>
      </c>
      <c r="D189" s="47" t="s">
        <v>51</v>
      </c>
      <c r="E189" s="47" t="s">
        <v>52</v>
      </c>
      <c r="F189" s="47" t="s">
        <v>53</v>
      </c>
      <c r="G189" s="47" t="s">
        <v>918</v>
      </c>
      <c r="H189" s="47" t="s">
        <v>919</v>
      </c>
      <c r="I189" s="47" t="s">
        <v>920</v>
      </c>
      <c r="J189" s="47">
        <v>54</v>
      </c>
      <c r="K189" s="47" t="s">
        <v>57</v>
      </c>
      <c r="L189" s="89">
        <v>85</v>
      </c>
      <c r="M189" s="47">
        <v>270</v>
      </c>
      <c r="N189" s="47" t="s">
        <v>921</v>
      </c>
      <c r="O189" s="47" t="s">
        <v>59</v>
      </c>
      <c r="P189" s="47" t="s">
        <v>922</v>
      </c>
      <c r="Q189" s="47"/>
    </row>
    <row r="190" spans="1:17" s="4" customFormat="1" ht="49.5" customHeight="1">
      <c r="A190" s="47">
        <v>155</v>
      </c>
      <c r="B190" s="47" t="s">
        <v>923</v>
      </c>
      <c r="C190" s="47" t="s">
        <v>917</v>
      </c>
      <c r="D190" s="47" t="s">
        <v>51</v>
      </c>
      <c r="E190" s="47" t="s">
        <v>52</v>
      </c>
      <c r="F190" s="47" t="s">
        <v>53</v>
      </c>
      <c r="G190" s="47" t="s">
        <v>924</v>
      </c>
      <c r="H190" s="47" t="s">
        <v>919</v>
      </c>
      <c r="I190" s="47" t="s">
        <v>925</v>
      </c>
      <c r="J190" s="47">
        <v>180</v>
      </c>
      <c r="K190" s="47" t="s">
        <v>57</v>
      </c>
      <c r="L190" s="89">
        <v>476.1904761904762</v>
      </c>
      <c r="M190" s="47">
        <v>1500</v>
      </c>
      <c r="N190" s="47" t="s">
        <v>926</v>
      </c>
      <c r="O190" s="47" t="s">
        <v>59</v>
      </c>
      <c r="P190" s="47" t="s">
        <v>926</v>
      </c>
      <c r="Q190" s="47"/>
    </row>
    <row r="191" spans="1:17" s="4" customFormat="1" ht="49.5" customHeight="1">
      <c r="A191" s="47">
        <v>156</v>
      </c>
      <c r="B191" s="47" t="s">
        <v>927</v>
      </c>
      <c r="C191" s="47" t="s">
        <v>917</v>
      </c>
      <c r="D191" s="47" t="s">
        <v>51</v>
      </c>
      <c r="E191" s="47" t="s">
        <v>52</v>
      </c>
      <c r="F191" s="47" t="s">
        <v>53</v>
      </c>
      <c r="G191" s="47" t="s">
        <v>125</v>
      </c>
      <c r="H191" s="47" t="s">
        <v>919</v>
      </c>
      <c r="I191" s="47" t="s">
        <v>928</v>
      </c>
      <c r="J191" s="47">
        <v>100</v>
      </c>
      <c r="K191" s="47" t="s">
        <v>57</v>
      </c>
      <c r="L191" s="89">
        <v>158.73015873015873</v>
      </c>
      <c r="M191" s="47">
        <v>500</v>
      </c>
      <c r="N191" s="47" t="s">
        <v>929</v>
      </c>
      <c r="O191" s="47" t="s">
        <v>59</v>
      </c>
      <c r="P191" s="47" t="s">
        <v>929</v>
      </c>
      <c r="Q191" s="47"/>
    </row>
    <row r="192" spans="1:17" s="4" customFormat="1" ht="49.5" customHeight="1">
      <c r="A192" s="47">
        <v>157</v>
      </c>
      <c r="B192" s="47" t="s">
        <v>930</v>
      </c>
      <c r="C192" s="47" t="s">
        <v>917</v>
      </c>
      <c r="D192" s="47" t="s">
        <v>51</v>
      </c>
      <c r="E192" s="47" t="s">
        <v>52</v>
      </c>
      <c r="F192" s="47" t="s">
        <v>53</v>
      </c>
      <c r="G192" s="47" t="s">
        <v>931</v>
      </c>
      <c r="H192" s="47" t="s">
        <v>919</v>
      </c>
      <c r="I192" s="47" t="s">
        <v>925</v>
      </c>
      <c r="J192" s="47">
        <v>180</v>
      </c>
      <c r="K192" s="47" t="s">
        <v>57</v>
      </c>
      <c r="L192" s="89">
        <v>380</v>
      </c>
      <c r="M192" s="47">
        <v>1200</v>
      </c>
      <c r="N192" s="47" t="s">
        <v>932</v>
      </c>
      <c r="O192" s="47" t="s">
        <v>59</v>
      </c>
      <c r="P192" s="47" t="s">
        <v>926</v>
      </c>
      <c r="Q192" s="47"/>
    </row>
    <row r="193" spans="1:17" s="1" customFormat="1" ht="39.75" customHeight="1">
      <c r="A193" s="130" t="s">
        <v>933</v>
      </c>
      <c r="B193" s="131"/>
      <c r="C193" s="132"/>
      <c r="D193" s="145"/>
      <c r="E193" s="146"/>
      <c r="F193" s="146"/>
      <c r="G193" s="147"/>
      <c r="H193" s="148"/>
      <c r="I193" s="164"/>
      <c r="J193" s="145">
        <f>SUM(J194)</f>
        <v>600</v>
      </c>
      <c r="K193" s="87"/>
      <c r="L193" s="86"/>
      <c r="M193" s="165"/>
      <c r="N193" s="87"/>
      <c r="O193" s="87"/>
      <c r="P193" s="88"/>
      <c r="Q193" s="61"/>
    </row>
    <row r="194" spans="1:17" s="4" customFormat="1" ht="34.5" customHeight="1">
      <c r="A194" s="170" t="s">
        <v>934</v>
      </c>
      <c r="B194" s="171"/>
      <c r="C194" s="172"/>
      <c r="D194" s="173"/>
      <c r="E194" s="173"/>
      <c r="F194" s="174"/>
      <c r="G194" s="173"/>
      <c r="H194" s="175"/>
      <c r="I194" s="3"/>
      <c r="J194" s="216">
        <f>SUM(J195)</f>
        <v>600</v>
      </c>
      <c r="K194" s="217"/>
      <c r="L194" s="217"/>
      <c r="M194" s="218"/>
      <c r="N194" s="219"/>
      <c r="O194" s="220"/>
      <c r="P194" s="217"/>
      <c r="Q194" s="235"/>
    </row>
    <row r="195" spans="1:17" s="4" customFormat="1" ht="57" customHeight="1">
      <c r="A195" s="47">
        <v>158</v>
      </c>
      <c r="B195" s="47" t="s">
        <v>935</v>
      </c>
      <c r="C195" s="47" t="s">
        <v>936</v>
      </c>
      <c r="D195" s="47" t="s">
        <v>51</v>
      </c>
      <c r="E195" s="47" t="s">
        <v>52</v>
      </c>
      <c r="F195" s="47" t="s">
        <v>53</v>
      </c>
      <c r="G195" s="47" t="s">
        <v>76</v>
      </c>
      <c r="H195" s="47" t="s">
        <v>937</v>
      </c>
      <c r="I195" s="47" t="s">
        <v>938</v>
      </c>
      <c r="J195" s="47">
        <v>600</v>
      </c>
      <c r="K195" s="47" t="s">
        <v>57</v>
      </c>
      <c r="L195" s="89">
        <v>1136</v>
      </c>
      <c r="M195" s="47">
        <v>3976</v>
      </c>
      <c r="N195" s="47" t="s">
        <v>939</v>
      </c>
      <c r="O195" s="47" t="s">
        <v>59</v>
      </c>
      <c r="P195" s="47" t="s">
        <v>940</v>
      </c>
      <c r="Q195" s="49"/>
    </row>
    <row r="196" spans="1:17" s="10" customFormat="1" ht="39.75" customHeight="1">
      <c r="A196" s="176" t="s">
        <v>941</v>
      </c>
      <c r="B196" s="177"/>
      <c r="C196" s="178"/>
      <c r="D196" s="39"/>
      <c r="E196" s="39"/>
      <c r="F196" s="39"/>
      <c r="G196" s="41"/>
      <c r="H196" s="39"/>
      <c r="I196" s="39"/>
      <c r="J196" s="39">
        <f>SUM(J197+J200+J209+J212+J214+J217)</f>
        <v>8956.036</v>
      </c>
      <c r="K196" s="83"/>
      <c r="L196" s="84"/>
      <c r="M196" s="85"/>
      <c r="N196" s="42"/>
      <c r="O196" s="42"/>
      <c r="P196" s="42"/>
      <c r="Q196" s="105"/>
    </row>
    <row r="197" spans="1:17" s="11" customFormat="1" ht="34.5" customHeight="1">
      <c r="A197" s="63" t="s">
        <v>942</v>
      </c>
      <c r="B197" s="64"/>
      <c r="C197" s="179"/>
      <c r="D197" s="42"/>
      <c r="E197" s="85"/>
      <c r="F197" s="180"/>
      <c r="G197" s="181"/>
      <c r="H197" s="179"/>
      <c r="I197" s="179"/>
      <c r="J197" s="221">
        <f>SUM(J198:J199)</f>
        <v>1150</v>
      </c>
      <c r="K197" s="83"/>
      <c r="L197" s="84"/>
      <c r="M197" s="42"/>
      <c r="N197" s="49"/>
      <c r="O197" s="49"/>
      <c r="P197" s="222"/>
      <c r="Q197" s="49"/>
    </row>
    <row r="198" spans="1:17" s="11" customFormat="1" ht="129" customHeight="1">
      <c r="A198" s="49">
        <v>159</v>
      </c>
      <c r="B198" s="182" t="s">
        <v>943</v>
      </c>
      <c r="C198" s="183" t="s">
        <v>944</v>
      </c>
      <c r="D198" s="44" t="s">
        <v>51</v>
      </c>
      <c r="E198" s="61" t="s">
        <v>945</v>
      </c>
      <c r="F198" s="61" t="s">
        <v>946</v>
      </c>
      <c r="G198" s="66" t="s">
        <v>947</v>
      </c>
      <c r="H198" s="61" t="s">
        <v>948</v>
      </c>
      <c r="I198" s="223" t="s">
        <v>949</v>
      </c>
      <c r="J198" s="49">
        <v>1100</v>
      </c>
      <c r="K198" s="44" t="s">
        <v>57</v>
      </c>
      <c r="L198" s="118">
        <v>104366</v>
      </c>
      <c r="M198" s="49">
        <v>365283</v>
      </c>
      <c r="N198" s="224" t="s">
        <v>950</v>
      </c>
      <c r="O198" s="49" t="s">
        <v>59</v>
      </c>
      <c r="P198" s="49" t="s">
        <v>951</v>
      </c>
      <c r="Q198" s="49" t="s">
        <v>69</v>
      </c>
    </row>
    <row r="199" spans="1:17" s="11" customFormat="1" ht="96" customHeight="1">
      <c r="A199" s="49">
        <v>160</v>
      </c>
      <c r="B199" s="47" t="s">
        <v>952</v>
      </c>
      <c r="C199" s="183" t="s">
        <v>944</v>
      </c>
      <c r="D199" s="44" t="s">
        <v>51</v>
      </c>
      <c r="E199" s="47" t="s">
        <v>953</v>
      </c>
      <c r="F199" s="61" t="s">
        <v>954</v>
      </c>
      <c r="G199" s="184" t="s">
        <v>955</v>
      </c>
      <c r="H199" s="49" t="s">
        <v>948</v>
      </c>
      <c r="I199" s="47" t="s">
        <v>956</v>
      </c>
      <c r="J199" s="47">
        <v>50</v>
      </c>
      <c r="K199" s="44" t="s">
        <v>57</v>
      </c>
      <c r="L199" s="86">
        <v>3113.6507936507937</v>
      </c>
      <c r="M199" s="165">
        <v>9808</v>
      </c>
      <c r="N199" s="47" t="s">
        <v>957</v>
      </c>
      <c r="O199" s="44" t="s">
        <v>59</v>
      </c>
      <c r="P199" s="47" t="s">
        <v>958</v>
      </c>
      <c r="Q199" s="49" t="s">
        <v>69</v>
      </c>
    </row>
    <row r="200" spans="1:17" s="11" customFormat="1" ht="34.5" customHeight="1">
      <c r="A200" s="63" t="s">
        <v>959</v>
      </c>
      <c r="B200" s="64"/>
      <c r="C200" s="185"/>
      <c r="D200" s="114"/>
      <c r="E200" s="53"/>
      <c r="F200" s="186"/>
      <c r="G200" s="187"/>
      <c r="H200" s="188"/>
      <c r="I200" s="225"/>
      <c r="J200" s="53">
        <f>SUM(J201:J208)</f>
        <v>6882.786</v>
      </c>
      <c r="K200" s="114"/>
      <c r="L200" s="226"/>
      <c r="M200" s="227"/>
      <c r="N200" s="53"/>
      <c r="O200" s="114"/>
      <c r="P200" s="53"/>
      <c r="Q200" s="42"/>
    </row>
    <row r="201" spans="1:17" s="11" customFormat="1" ht="127.5" customHeight="1">
      <c r="A201" s="61">
        <v>161</v>
      </c>
      <c r="B201" s="47" t="s">
        <v>960</v>
      </c>
      <c r="C201" s="47" t="s">
        <v>961</v>
      </c>
      <c r="D201" s="47" t="s">
        <v>51</v>
      </c>
      <c r="E201" s="47" t="s">
        <v>962</v>
      </c>
      <c r="F201" s="47" t="s">
        <v>963</v>
      </c>
      <c r="G201" s="47" t="s">
        <v>964</v>
      </c>
      <c r="H201" s="47" t="s">
        <v>55</v>
      </c>
      <c r="I201" s="47" t="s">
        <v>965</v>
      </c>
      <c r="J201" s="47">
        <v>190.43</v>
      </c>
      <c r="K201" s="47" t="s">
        <v>57</v>
      </c>
      <c r="L201" s="47">
        <v>6527</v>
      </c>
      <c r="M201" s="47">
        <v>20563</v>
      </c>
      <c r="N201" s="47" t="s">
        <v>966</v>
      </c>
      <c r="O201" s="47" t="s">
        <v>59</v>
      </c>
      <c r="P201" s="47" t="s">
        <v>967</v>
      </c>
      <c r="Q201" s="47" t="s">
        <v>69</v>
      </c>
    </row>
    <row r="202" spans="1:17" s="11" customFormat="1" ht="234.75" customHeight="1">
      <c r="A202" s="61">
        <v>162</v>
      </c>
      <c r="B202" s="49" t="s">
        <v>968</v>
      </c>
      <c r="C202" s="47" t="s">
        <v>961</v>
      </c>
      <c r="D202" s="49" t="s">
        <v>51</v>
      </c>
      <c r="E202" s="49" t="s">
        <v>969</v>
      </c>
      <c r="F202" s="49" t="s">
        <v>970</v>
      </c>
      <c r="G202" s="184" t="s">
        <v>971</v>
      </c>
      <c r="H202" s="47" t="s">
        <v>55</v>
      </c>
      <c r="I202" s="49" t="s">
        <v>972</v>
      </c>
      <c r="J202" s="49">
        <v>95.425</v>
      </c>
      <c r="K202" s="49" t="s">
        <v>57</v>
      </c>
      <c r="L202" s="101">
        <v>10452</v>
      </c>
      <c r="M202" s="49">
        <v>32926</v>
      </c>
      <c r="N202" s="49" t="s">
        <v>973</v>
      </c>
      <c r="O202" s="49" t="s">
        <v>59</v>
      </c>
      <c r="P202" s="49" t="s">
        <v>974</v>
      </c>
      <c r="Q202" s="49" t="s">
        <v>69</v>
      </c>
    </row>
    <row r="203" spans="1:17" s="11" customFormat="1" ht="226.5" customHeight="1">
      <c r="A203" s="61">
        <v>163</v>
      </c>
      <c r="B203" s="47" t="s">
        <v>975</v>
      </c>
      <c r="C203" s="47" t="s">
        <v>961</v>
      </c>
      <c r="D203" s="47" t="s">
        <v>51</v>
      </c>
      <c r="E203" s="47" t="s">
        <v>976</v>
      </c>
      <c r="F203" s="47" t="s">
        <v>977</v>
      </c>
      <c r="G203" s="47" t="s">
        <v>978</v>
      </c>
      <c r="H203" s="47" t="s">
        <v>55</v>
      </c>
      <c r="I203" s="47" t="s">
        <v>979</v>
      </c>
      <c r="J203" s="47">
        <v>73.5</v>
      </c>
      <c r="K203" s="47" t="s">
        <v>57</v>
      </c>
      <c r="L203" s="47">
        <v>12380</v>
      </c>
      <c r="M203" s="47">
        <v>39000</v>
      </c>
      <c r="N203" s="47" t="s">
        <v>980</v>
      </c>
      <c r="O203" s="47" t="s">
        <v>59</v>
      </c>
      <c r="P203" s="47" t="s">
        <v>981</v>
      </c>
      <c r="Q203" s="47" t="s">
        <v>69</v>
      </c>
    </row>
    <row r="204" spans="1:17" s="11" customFormat="1" ht="88.5" customHeight="1">
      <c r="A204" s="61">
        <v>164</v>
      </c>
      <c r="B204" s="49" t="s">
        <v>982</v>
      </c>
      <c r="C204" s="47" t="s">
        <v>983</v>
      </c>
      <c r="D204" s="47" t="s">
        <v>51</v>
      </c>
      <c r="E204" s="49" t="s">
        <v>984</v>
      </c>
      <c r="F204" s="49" t="s">
        <v>985</v>
      </c>
      <c r="G204" s="49" t="s">
        <v>986</v>
      </c>
      <c r="H204" s="47" t="s">
        <v>55</v>
      </c>
      <c r="I204" s="47" t="s">
        <v>987</v>
      </c>
      <c r="J204" s="92">
        <v>107.431</v>
      </c>
      <c r="K204" s="47" t="s">
        <v>57</v>
      </c>
      <c r="L204" s="44">
        <v>539</v>
      </c>
      <c r="M204" s="44">
        <v>1711</v>
      </c>
      <c r="N204" s="49" t="s">
        <v>988</v>
      </c>
      <c r="O204" s="48" t="s">
        <v>59</v>
      </c>
      <c r="P204" s="49" t="s">
        <v>989</v>
      </c>
      <c r="Q204" s="49"/>
    </row>
    <row r="205" spans="1:17" s="11" customFormat="1" ht="114.75" customHeight="1">
      <c r="A205" s="61">
        <v>165</v>
      </c>
      <c r="B205" s="107" t="s">
        <v>990</v>
      </c>
      <c r="C205" s="166" t="s">
        <v>983</v>
      </c>
      <c r="D205" s="166" t="s">
        <v>51</v>
      </c>
      <c r="E205" s="107" t="s">
        <v>991</v>
      </c>
      <c r="F205" s="107" t="s">
        <v>992</v>
      </c>
      <c r="G205" s="107" t="s">
        <v>993</v>
      </c>
      <c r="H205" s="166" t="s">
        <v>55</v>
      </c>
      <c r="I205" s="107" t="s">
        <v>994</v>
      </c>
      <c r="J205" s="228">
        <v>1244</v>
      </c>
      <c r="K205" s="166" t="s">
        <v>57</v>
      </c>
      <c r="L205" s="229">
        <v>22429</v>
      </c>
      <c r="M205" s="229">
        <v>71206</v>
      </c>
      <c r="N205" s="107" t="s">
        <v>995</v>
      </c>
      <c r="O205" s="230" t="s">
        <v>59</v>
      </c>
      <c r="P205" s="107" t="s">
        <v>996</v>
      </c>
      <c r="Q205" s="107"/>
    </row>
    <row r="206" spans="1:17" s="11" customFormat="1" ht="129.75" customHeight="1">
      <c r="A206" s="61">
        <v>166</v>
      </c>
      <c r="B206" s="49" t="s">
        <v>997</v>
      </c>
      <c r="C206" s="47" t="s">
        <v>983</v>
      </c>
      <c r="D206" s="47" t="s">
        <v>51</v>
      </c>
      <c r="E206" s="49" t="s">
        <v>998</v>
      </c>
      <c r="F206" s="49" t="s">
        <v>999</v>
      </c>
      <c r="G206" s="49" t="s">
        <v>1000</v>
      </c>
      <c r="H206" s="47" t="s">
        <v>55</v>
      </c>
      <c r="I206" s="49" t="s">
        <v>1001</v>
      </c>
      <c r="J206" s="92">
        <v>714</v>
      </c>
      <c r="K206" s="47" t="s">
        <v>57</v>
      </c>
      <c r="L206" s="44">
        <v>8682</v>
      </c>
      <c r="M206" s="44">
        <v>27562</v>
      </c>
      <c r="N206" s="49" t="s">
        <v>1002</v>
      </c>
      <c r="O206" s="48" t="s">
        <v>59</v>
      </c>
      <c r="P206" s="49" t="s">
        <v>1003</v>
      </c>
      <c r="Q206" s="49"/>
    </row>
    <row r="207" spans="1:17" s="11" customFormat="1" ht="99" customHeight="1">
      <c r="A207" s="61">
        <v>167</v>
      </c>
      <c r="B207" s="47" t="s">
        <v>1004</v>
      </c>
      <c r="C207" s="47" t="s">
        <v>1005</v>
      </c>
      <c r="D207" s="47" t="s">
        <v>51</v>
      </c>
      <c r="E207" s="47" t="s">
        <v>1006</v>
      </c>
      <c r="F207" s="88" t="s">
        <v>1007</v>
      </c>
      <c r="G207" s="47" t="s">
        <v>589</v>
      </c>
      <c r="H207" s="47" t="s">
        <v>55</v>
      </c>
      <c r="I207" s="47" t="s">
        <v>1008</v>
      </c>
      <c r="J207" s="47">
        <v>1458</v>
      </c>
      <c r="K207" s="47" t="s">
        <v>57</v>
      </c>
      <c r="L207" s="48">
        <v>37230</v>
      </c>
      <c r="M207" s="48">
        <v>117276</v>
      </c>
      <c r="N207" s="47" t="s">
        <v>1009</v>
      </c>
      <c r="O207" s="48" t="s">
        <v>59</v>
      </c>
      <c r="P207" s="47" t="s">
        <v>1010</v>
      </c>
      <c r="Q207" s="47"/>
    </row>
    <row r="208" spans="1:17" s="11" customFormat="1" ht="88.5" customHeight="1">
      <c r="A208" s="61">
        <v>168</v>
      </c>
      <c r="B208" s="47" t="s">
        <v>1011</v>
      </c>
      <c r="C208" s="47" t="s">
        <v>983</v>
      </c>
      <c r="D208" s="47" t="s">
        <v>51</v>
      </c>
      <c r="E208" s="47" t="s">
        <v>1012</v>
      </c>
      <c r="F208" s="88" t="s">
        <v>1007</v>
      </c>
      <c r="G208" s="47" t="s">
        <v>589</v>
      </c>
      <c r="H208" s="47" t="s">
        <v>55</v>
      </c>
      <c r="I208" s="47" t="s">
        <v>1013</v>
      </c>
      <c r="J208" s="47">
        <v>3000</v>
      </c>
      <c r="K208" s="47" t="s">
        <v>57</v>
      </c>
      <c r="L208" s="48">
        <v>25000</v>
      </c>
      <c r="M208" s="48">
        <v>78750</v>
      </c>
      <c r="N208" s="47" t="s">
        <v>1014</v>
      </c>
      <c r="O208" s="48" t="s">
        <v>59</v>
      </c>
      <c r="P208" s="47" t="s">
        <v>1015</v>
      </c>
      <c r="Q208" s="47"/>
    </row>
    <row r="209" spans="1:17" s="11" customFormat="1" ht="34.5" customHeight="1">
      <c r="A209" s="63" t="s">
        <v>1016</v>
      </c>
      <c r="B209" s="64"/>
      <c r="C209" s="179"/>
      <c r="D209" s="42"/>
      <c r="E209" s="85"/>
      <c r="F209" s="180"/>
      <c r="G209" s="181"/>
      <c r="H209" s="179"/>
      <c r="I209" s="179"/>
      <c r="J209" s="221">
        <f>SUM(J210:J211)</f>
        <v>426</v>
      </c>
      <c r="K209" s="83"/>
      <c r="L209" s="86"/>
      <c r="M209" s="165"/>
      <c r="N209" s="47"/>
      <c r="O209" s="44"/>
      <c r="P209" s="47"/>
      <c r="Q209" s="49"/>
    </row>
    <row r="210" spans="1:17" s="11" customFormat="1" ht="103.5" customHeight="1">
      <c r="A210" s="61">
        <v>169</v>
      </c>
      <c r="B210" s="49" t="s">
        <v>1017</v>
      </c>
      <c r="C210" s="62" t="s">
        <v>961</v>
      </c>
      <c r="D210" s="47" t="s">
        <v>51</v>
      </c>
      <c r="E210" s="44" t="s">
        <v>148</v>
      </c>
      <c r="F210" s="61" t="s">
        <v>1018</v>
      </c>
      <c r="G210" s="49" t="s">
        <v>174</v>
      </c>
      <c r="H210" s="49" t="s">
        <v>151</v>
      </c>
      <c r="I210" s="97" t="s">
        <v>1019</v>
      </c>
      <c r="J210" s="49">
        <v>126</v>
      </c>
      <c r="K210" s="98" t="s">
        <v>57</v>
      </c>
      <c r="L210" s="99">
        <v>2084</v>
      </c>
      <c r="M210" s="99">
        <v>7294</v>
      </c>
      <c r="N210" s="99" t="s">
        <v>1020</v>
      </c>
      <c r="O210" s="99" t="s">
        <v>59</v>
      </c>
      <c r="P210" s="99" t="s">
        <v>1021</v>
      </c>
      <c r="Q210" s="49"/>
    </row>
    <row r="211" spans="1:17" s="11" customFormat="1" ht="103.5" customHeight="1">
      <c r="A211" s="61">
        <v>170</v>
      </c>
      <c r="B211" s="49" t="s">
        <v>1022</v>
      </c>
      <c r="C211" s="62" t="s">
        <v>961</v>
      </c>
      <c r="D211" s="47" t="s">
        <v>51</v>
      </c>
      <c r="E211" s="44" t="s">
        <v>148</v>
      </c>
      <c r="F211" s="61" t="s">
        <v>1023</v>
      </c>
      <c r="G211" s="49" t="s">
        <v>174</v>
      </c>
      <c r="H211" s="49" t="s">
        <v>151</v>
      </c>
      <c r="I211" s="97" t="s">
        <v>1024</v>
      </c>
      <c r="J211" s="49">
        <v>300</v>
      </c>
      <c r="K211" s="98" t="s">
        <v>57</v>
      </c>
      <c r="L211" s="99">
        <v>246</v>
      </c>
      <c r="M211" s="99">
        <v>861</v>
      </c>
      <c r="N211" s="99" t="s">
        <v>1025</v>
      </c>
      <c r="O211" s="99" t="s">
        <v>59</v>
      </c>
      <c r="P211" s="99" t="s">
        <v>1026</v>
      </c>
      <c r="Q211" s="49"/>
    </row>
    <row r="212" spans="1:17" s="12" customFormat="1" ht="34.5" customHeight="1">
      <c r="A212" s="63" t="s">
        <v>1027</v>
      </c>
      <c r="B212" s="64"/>
      <c r="C212" s="128"/>
      <c r="D212" s="53"/>
      <c r="E212" s="114"/>
      <c r="F212" s="127"/>
      <c r="G212" s="42"/>
      <c r="H212" s="42"/>
      <c r="I212" s="231"/>
      <c r="J212" s="42">
        <f>SUM(J213)</f>
        <v>27.25</v>
      </c>
      <c r="K212" s="83"/>
      <c r="L212" s="232"/>
      <c r="M212" s="232"/>
      <c r="N212" s="232"/>
      <c r="O212" s="232"/>
      <c r="P212" s="232"/>
      <c r="Q212" s="105"/>
    </row>
    <row r="213" spans="1:17" s="11" customFormat="1" ht="93.75" customHeight="1">
      <c r="A213" s="61">
        <v>171</v>
      </c>
      <c r="B213" s="61" t="s">
        <v>1028</v>
      </c>
      <c r="C213" s="62" t="s">
        <v>961</v>
      </c>
      <c r="D213" s="47" t="s">
        <v>51</v>
      </c>
      <c r="E213" s="44" t="s">
        <v>806</v>
      </c>
      <c r="F213" s="61" t="s">
        <v>1029</v>
      </c>
      <c r="G213" s="49" t="s">
        <v>125</v>
      </c>
      <c r="H213" s="49" t="s">
        <v>809</v>
      </c>
      <c r="I213" s="97" t="s">
        <v>1030</v>
      </c>
      <c r="J213" s="49">
        <v>27.25</v>
      </c>
      <c r="K213" s="98" t="s">
        <v>57</v>
      </c>
      <c r="L213" s="99">
        <v>247</v>
      </c>
      <c r="M213" s="99">
        <v>780</v>
      </c>
      <c r="N213" s="99" t="s">
        <v>1031</v>
      </c>
      <c r="O213" s="99"/>
      <c r="P213" s="99" t="s">
        <v>1032</v>
      </c>
      <c r="Q213" s="49" t="s">
        <v>69</v>
      </c>
    </row>
    <row r="214" spans="1:17" s="11" customFormat="1" ht="34.5" customHeight="1">
      <c r="A214" s="63" t="s">
        <v>1033</v>
      </c>
      <c r="B214" s="64"/>
      <c r="C214" s="189"/>
      <c r="D214" s="53"/>
      <c r="E214" s="114"/>
      <c r="F214" s="127"/>
      <c r="G214" s="42"/>
      <c r="H214" s="42"/>
      <c r="I214" s="231"/>
      <c r="J214" s="42">
        <f>SUM(J215:J216)</f>
        <v>250</v>
      </c>
      <c r="K214" s="83"/>
      <c r="L214" s="155"/>
      <c r="M214" s="155"/>
      <c r="N214" s="155"/>
      <c r="O214" s="155"/>
      <c r="P214" s="155"/>
      <c r="Q214" s="42"/>
    </row>
    <row r="215" spans="1:17" s="11" customFormat="1" ht="75.75" customHeight="1">
      <c r="A215" s="61">
        <v>172</v>
      </c>
      <c r="B215" s="49" t="s">
        <v>1034</v>
      </c>
      <c r="C215" s="62" t="s">
        <v>961</v>
      </c>
      <c r="D215" s="47" t="s">
        <v>51</v>
      </c>
      <c r="E215" s="47" t="s">
        <v>200</v>
      </c>
      <c r="F215" s="47" t="s">
        <v>1035</v>
      </c>
      <c r="G215" s="47" t="s">
        <v>71</v>
      </c>
      <c r="H215" s="47" t="s">
        <v>203</v>
      </c>
      <c r="I215" s="47" t="s">
        <v>1036</v>
      </c>
      <c r="J215" s="47">
        <v>20</v>
      </c>
      <c r="K215" s="47" t="s">
        <v>57</v>
      </c>
      <c r="L215" s="47">
        <v>242</v>
      </c>
      <c r="M215" s="47">
        <v>764</v>
      </c>
      <c r="N215" s="47" t="s">
        <v>1037</v>
      </c>
      <c r="O215" s="47" t="s">
        <v>59</v>
      </c>
      <c r="P215" s="47" t="s">
        <v>1038</v>
      </c>
      <c r="Q215" s="47" t="s">
        <v>69</v>
      </c>
    </row>
    <row r="216" spans="1:17" s="11" customFormat="1" ht="255.75" customHeight="1">
      <c r="A216" s="61">
        <v>173</v>
      </c>
      <c r="B216" s="49" t="s">
        <v>1039</v>
      </c>
      <c r="C216" s="62" t="s">
        <v>961</v>
      </c>
      <c r="D216" s="49" t="s">
        <v>51</v>
      </c>
      <c r="E216" s="49" t="s">
        <v>200</v>
      </c>
      <c r="F216" s="49" t="s">
        <v>1040</v>
      </c>
      <c r="G216" s="47" t="s">
        <v>71</v>
      </c>
      <c r="H216" s="49" t="s">
        <v>203</v>
      </c>
      <c r="I216" s="49" t="s">
        <v>1041</v>
      </c>
      <c r="J216" s="49">
        <v>230</v>
      </c>
      <c r="K216" s="47" t="s">
        <v>57</v>
      </c>
      <c r="L216" s="49">
        <v>5032</v>
      </c>
      <c r="M216" s="49">
        <v>15852</v>
      </c>
      <c r="N216" s="99" t="s">
        <v>1042</v>
      </c>
      <c r="O216" s="47" t="s">
        <v>59</v>
      </c>
      <c r="P216" s="99" t="s">
        <v>1043</v>
      </c>
      <c r="Q216" s="49" t="s">
        <v>69</v>
      </c>
    </row>
    <row r="217" spans="1:17" s="11" customFormat="1" ht="34.5" customHeight="1">
      <c r="A217" s="190" t="s">
        <v>1044</v>
      </c>
      <c r="B217" s="191"/>
      <c r="C217" s="30"/>
      <c r="D217" s="65"/>
      <c r="E217" s="65"/>
      <c r="F217" s="65"/>
      <c r="G217" s="121"/>
      <c r="H217" s="65"/>
      <c r="I217" s="65"/>
      <c r="J217" s="65">
        <f>SUM(J218)</f>
        <v>220</v>
      </c>
      <c r="K217" s="121"/>
      <c r="L217" s="65"/>
      <c r="M217" s="65"/>
      <c r="N217" s="233"/>
      <c r="O217" s="121"/>
      <c r="P217" s="233"/>
      <c r="Q217" s="65"/>
    </row>
    <row r="218" spans="1:17" s="11" customFormat="1" ht="69.75" customHeight="1">
      <c r="A218" s="49">
        <v>174</v>
      </c>
      <c r="B218" s="49" t="s">
        <v>1045</v>
      </c>
      <c r="C218" s="49" t="s">
        <v>961</v>
      </c>
      <c r="D218" s="49" t="s">
        <v>51</v>
      </c>
      <c r="E218" s="49" t="s">
        <v>499</v>
      </c>
      <c r="F218" s="49" t="s">
        <v>1046</v>
      </c>
      <c r="G218" s="49" t="s">
        <v>71</v>
      </c>
      <c r="H218" s="49" t="s">
        <v>501</v>
      </c>
      <c r="I218" s="49" t="s">
        <v>1047</v>
      </c>
      <c r="J218" s="49">
        <v>220</v>
      </c>
      <c r="K218" s="49" t="s">
        <v>57</v>
      </c>
      <c r="L218" s="49">
        <v>1956</v>
      </c>
      <c r="M218" s="49">
        <v>6164</v>
      </c>
      <c r="N218" s="49" t="s">
        <v>1048</v>
      </c>
      <c r="O218" s="49" t="s">
        <v>59</v>
      </c>
      <c r="P218" s="49" t="s">
        <v>1049</v>
      </c>
      <c r="Q218" s="49"/>
    </row>
    <row r="219" spans="1:17" s="3" customFormat="1" ht="39.75" customHeight="1">
      <c r="A219" s="176" t="s">
        <v>1050</v>
      </c>
      <c r="B219" s="177"/>
      <c r="C219" s="178"/>
      <c r="D219" s="42"/>
      <c r="E219" s="42"/>
      <c r="F219" s="42"/>
      <c r="G219" s="192"/>
      <c r="H219" s="42"/>
      <c r="I219" s="42"/>
      <c r="J219" s="42">
        <f>SUM(J220,J223,J226,J234,J236,J238,J240)</f>
        <v>32883.72000000001</v>
      </c>
      <c r="K219" s="100"/>
      <c r="L219" s="79"/>
      <c r="M219" s="80"/>
      <c r="N219" s="65"/>
      <c r="O219" s="65"/>
      <c r="P219" s="65"/>
      <c r="Q219" s="49"/>
    </row>
    <row r="220" spans="1:17" s="3" customFormat="1" ht="34.5" customHeight="1">
      <c r="A220" s="193" t="s">
        <v>1051</v>
      </c>
      <c r="B220" s="194"/>
      <c r="C220" s="194"/>
      <c r="D220" s="65"/>
      <c r="E220" s="65"/>
      <c r="F220" s="65"/>
      <c r="G220" s="66"/>
      <c r="H220" s="65"/>
      <c r="I220" s="65"/>
      <c r="J220" s="65">
        <f>SUM(J221:J222)</f>
        <v>24599.83</v>
      </c>
      <c r="K220" s="100"/>
      <c r="L220" s="79"/>
      <c r="M220" s="80"/>
      <c r="N220" s="65"/>
      <c r="O220" s="65"/>
      <c r="P220" s="76"/>
      <c r="Q220" s="49"/>
    </row>
    <row r="221" spans="1:17" s="11" customFormat="1" ht="66.75" customHeight="1">
      <c r="A221" s="49">
        <v>175</v>
      </c>
      <c r="B221" s="49" t="s">
        <v>1052</v>
      </c>
      <c r="C221" s="44" t="s">
        <v>1053</v>
      </c>
      <c r="D221" s="44" t="s">
        <v>51</v>
      </c>
      <c r="E221" s="49" t="s">
        <v>1054</v>
      </c>
      <c r="F221" s="49" t="s">
        <v>1055</v>
      </c>
      <c r="G221" s="184" t="s">
        <v>1056</v>
      </c>
      <c r="H221" s="49" t="s">
        <v>919</v>
      </c>
      <c r="I221" s="49" t="s">
        <v>1057</v>
      </c>
      <c r="J221" s="49">
        <v>23823.15</v>
      </c>
      <c r="K221" s="44" t="s">
        <v>57</v>
      </c>
      <c r="L221" s="101">
        <v>102691.74603174604</v>
      </c>
      <c r="M221" s="49">
        <v>323479</v>
      </c>
      <c r="N221" s="49" t="s">
        <v>1058</v>
      </c>
      <c r="O221" s="44" t="s">
        <v>59</v>
      </c>
      <c r="P221" s="49" t="s">
        <v>1059</v>
      </c>
      <c r="Q221" s="49" t="s">
        <v>69</v>
      </c>
    </row>
    <row r="222" spans="1:17" s="11" customFormat="1" ht="133.5" customHeight="1">
      <c r="A222" s="49">
        <v>176</v>
      </c>
      <c r="B222" s="49" t="s">
        <v>1060</v>
      </c>
      <c r="C222" s="44" t="s">
        <v>1053</v>
      </c>
      <c r="D222" s="49" t="s">
        <v>51</v>
      </c>
      <c r="E222" s="49" t="s">
        <v>1061</v>
      </c>
      <c r="F222" s="49" t="s">
        <v>1062</v>
      </c>
      <c r="G222" s="49" t="s">
        <v>1063</v>
      </c>
      <c r="H222" s="49" t="s">
        <v>919</v>
      </c>
      <c r="I222" s="49" t="s">
        <v>1064</v>
      </c>
      <c r="J222" s="49">
        <v>776.68</v>
      </c>
      <c r="K222" s="98" t="s">
        <v>57</v>
      </c>
      <c r="L222" s="99">
        <v>6807</v>
      </c>
      <c r="M222" s="99">
        <v>21443</v>
      </c>
      <c r="N222" s="99" t="s">
        <v>1065</v>
      </c>
      <c r="O222" s="99" t="s">
        <v>59</v>
      </c>
      <c r="P222" s="99" t="s">
        <v>1066</v>
      </c>
      <c r="Q222" s="49"/>
    </row>
    <row r="223" spans="1:17" s="11" customFormat="1" ht="34.5" customHeight="1">
      <c r="A223" s="195" t="s">
        <v>1067</v>
      </c>
      <c r="B223" s="196"/>
      <c r="C223" s="197"/>
      <c r="D223" s="198"/>
      <c r="E223" s="199"/>
      <c r="F223" s="198"/>
      <c r="G223" s="200"/>
      <c r="I223" s="198"/>
      <c r="J223" s="198">
        <f>SUM(J224:J225)</f>
        <v>340</v>
      </c>
      <c r="K223" s="200"/>
      <c r="L223" s="234"/>
      <c r="M223" s="235"/>
      <c r="N223" s="235"/>
      <c r="O223" s="218"/>
      <c r="P223" s="235"/>
      <c r="Q223" s="235"/>
    </row>
    <row r="224" spans="1:17" s="11" customFormat="1" ht="81.75" customHeight="1">
      <c r="A224" s="49">
        <v>177</v>
      </c>
      <c r="B224" s="49" t="s">
        <v>1068</v>
      </c>
      <c r="C224" s="44" t="s">
        <v>1053</v>
      </c>
      <c r="D224" s="49" t="s">
        <v>51</v>
      </c>
      <c r="E224" s="49" t="s">
        <v>1069</v>
      </c>
      <c r="F224" s="15" t="s">
        <v>1070</v>
      </c>
      <c r="G224" s="184" t="s">
        <v>117</v>
      </c>
      <c r="H224" s="49" t="s">
        <v>1071</v>
      </c>
      <c r="I224" s="49" t="s">
        <v>1072</v>
      </c>
      <c r="J224" s="49">
        <v>190</v>
      </c>
      <c r="K224" s="49" t="s">
        <v>57</v>
      </c>
      <c r="L224" s="101">
        <v>806</v>
      </c>
      <c r="M224" s="49">
        <v>3207</v>
      </c>
      <c r="N224" s="49" t="s">
        <v>1073</v>
      </c>
      <c r="O224" s="44" t="s">
        <v>59</v>
      </c>
      <c r="P224" s="49" t="s">
        <v>1074</v>
      </c>
      <c r="Q224" s="49" t="s">
        <v>69</v>
      </c>
    </row>
    <row r="225" spans="1:17" s="11" customFormat="1" ht="87" customHeight="1">
      <c r="A225" s="49">
        <v>178</v>
      </c>
      <c r="B225" s="49" t="s">
        <v>1075</v>
      </c>
      <c r="C225" s="49" t="s">
        <v>1076</v>
      </c>
      <c r="D225" s="49" t="s">
        <v>51</v>
      </c>
      <c r="E225" s="49" t="s">
        <v>1069</v>
      </c>
      <c r="F225" s="61" t="s">
        <v>1077</v>
      </c>
      <c r="G225" s="184" t="s">
        <v>117</v>
      </c>
      <c r="H225" s="49" t="s">
        <v>1071</v>
      </c>
      <c r="I225" s="49" t="s">
        <v>1078</v>
      </c>
      <c r="J225" s="49">
        <v>150</v>
      </c>
      <c r="K225" s="49" t="s">
        <v>57</v>
      </c>
      <c r="L225" s="101">
        <v>2530</v>
      </c>
      <c r="M225" s="49">
        <v>10265</v>
      </c>
      <c r="N225" s="49" t="s">
        <v>1079</v>
      </c>
      <c r="O225" s="44" t="s">
        <v>59</v>
      </c>
      <c r="P225" s="49" t="s">
        <v>1080</v>
      </c>
      <c r="Q225" s="49" t="s">
        <v>69</v>
      </c>
    </row>
    <row r="226" spans="1:17" s="11" customFormat="1" ht="34.5" customHeight="1">
      <c r="A226" s="195" t="s">
        <v>1081</v>
      </c>
      <c r="B226" s="196"/>
      <c r="C226" s="197"/>
      <c r="D226" s="198"/>
      <c r="E226" s="199"/>
      <c r="F226" s="198"/>
      <c r="G226" s="200"/>
      <c r="I226" s="198"/>
      <c r="J226" s="198">
        <f>SUM(J227:J233)</f>
        <v>7458.46</v>
      </c>
      <c r="K226" s="200"/>
      <c r="L226" s="234"/>
      <c r="M226" s="235"/>
      <c r="N226" s="235"/>
      <c r="O226" s="218"/>
      <c r="P226" s="235"/>
      <c r="Q226" s="235"/>
    </row>
    <row r="227" spans="1:17" s="11" customFormat="1" ht="87" customHeight="1">
      <c r="A227" s="61">
        <v>179</v>
      </c>
      <c r="B227" s="49" t="s">
        <v>1082</v>
      </c>
      <c r="C227" s="92" t="s">
        <v>1005</v>
      </c>
      <c r="D227" s="49" t="s">
        <v>51</v>
      </c>
      <c r="E227" s="49" t="s">
        <v>998</v>
      </c>
      <c r="F227" s="47" t="s">
        <v>1083</v>
      </c>
      <c r="G227" s="49" t="s">
        <v>1084</v>
      </c>
      <c r="H227" s="47" t="s">
        <v>55</v>
      </c>
      <c r="I227" s="91" t="s">
        <v>1085</v>
      </c>
      <c r="J227" s="92">
        <v>917.46</v>
      </c>
      <c r="K227" s="49" t="s">
        <v>57</v>
      </c>
      <c r="L227" s="49">
        <v>5277</v>
      </c>
      <c r="M227" s="44">
        <v>16752</v>
      </c>
      <c r="N227" s="49" t="s">
        <v>1086</v>
      </c>
      <c r="O227" s="44" t="s">
        <v>59</v>
      </c>
      <c r="P227" s="49" t="s">
        <v>1087</v>
      </c>
      <c r="Q227" s="61"/>
    </row>
    <row r="228" spans="1:17" s="11" customFormat="1" ht="87" customHeight="1">
      <c r="A228" s="61">
        <v>180</v>
      </c>
      <c r="B228" s="49" t="s">
        <v>1088</v>
      </c>
      <c r="C228" s="44" t="s">
        <v>1089</v>
      </c>
      <c r="D228" s="49" t="s">
        <v>51</v>
      </c>
      <c r="E228" s="49" t="s">
        <v>1090</v>
      </c>
      <c r="F228" s="49" t="s">
        <v>985</v>
      </c>
      <c r="G228" s="183" t="s">
        <v>1091</v>
      </c>
      <c r="H228" s="47" t="s">
        <v>55</v>
      </c>
      <c r="I228" s="91" t="s">
        <v>1092</v>
      </c>
      <c r="J228" s="92">
        <v>2500</v>
      </c>
      <c r="K228" s="49" t="s">
        <v>57</v>
      </c>
      <c r="L228" s="44">
        <v>27620</v>
      </c>
      <c r="M228" s="44">
        <v>87685</v>
      </c>
      <c r="N228" s="49" t="s">
        <v>1093</v>
      </c>
      <c r="O228" s="44" t="s">
        <v>59</v>
      </c>
      <c r="P228" s="49" t="s">
        <v>1094</v>
      </c>
      <c r="Q228" s="61"/>
    </row>
    <row r="229" spans="1:17" s="11" customFormat="1" ht="189.75" customHeight="1">
      <c r="A229" s="61">
        <v>181</v>
      </c>
      <c r="B229" s="49" t="s">
        <v>1095</v>
      </c>
      <c r="C229" s="44" t="s">
        <v>1096</v>
      </c>
      <c r="D229" s="49" t="s">
        <v>51</v>
      </c>
      <c r="E229" s="49" t="s">
        <v>1097</v>
      </c>
      <c r="F229" s="49" t="s">
        <v>1098</v>
      </c>
      <c r="G229" s="183" t="s">
        <v>1099</v>
      </c>
      <c r="H229" s="47" t="s">
        <v>55</v>
      </c>
      <c r="I229" s="91" t="s">
        <v>1100</v>
      </c>
      <c r="J229" s="92">
        <v>1000</v>
      </c>
      <c r="K229" s="49" t="s">
        <v>57</v>
      </c>
      <c r="L229" s="44">
        <v>5512</v>
      </c>
      <c r="M229" s="44">
        <v>17499</v>
      </c>
      <c r="N229" s="49" t="s">
        <v>1101</v>
      </c>
      <c r="O229" s="44" t="s">
        <v>59</v>
      </c>
      <c r="P229" s="49" t="s">
        <v>1102</v>
      </c>
      <c r="Q229" s="61"/>
    </row>
    <row r="230" spans="1:17" s="11" customFormat="1" ht="87" customHeight="1">
      <c r="A230" s="61">
        <v>182</v>
      </c>
      <c r="B230" s="49" t="s">
        <v>1103</v>
      </c>
      <c r="C230" s="92" t="s">
        <v>1005</v>
      </c>
      <c r="D230" s="49" t="s">
        <v>51</v>
      </c>
      <c r="E230" s="49" t="s">
        <v>1104</v>
      </c>
      <c r="F230" s="49" t="s">
        <v>1105</v>
      </c>
      <c r="G230" s="49" t="s">
        <v>1106</v>
      </c>
      <c r="H230" s="47" t="s">
        <v>55</v>
      </c>
      <c r="I230" s="91" t="s">
        <v>1107</v>
      </c>
      <c r="J230" s="92">
        <v>1000</v>
      </c>
      <c r="K230" s="49" t="s">
        <v>57</v>
      </c>
      <c r="L230" s="49">
        <v>9696</v>
      </c>
      <c r="M230" s="44">
        <v>30784</v>
      </c>
      <c r="N230" s="49" t="s">
        <v>1108</v>
      </c>
      <c r="O230" s="44" t="s">
        <v>59</v>
      </c>
      <c r="P230" s="49" t="s">
        <v>1109</v>
      </c>
      <c r="Q230" s="61"/>
    </row>
    <row r="231" spans="1:17" s="11" customFormat="1" ht="123.75" customHeight="1">
      <c r="A231" s="61">
        <v>183</v>
      </c>
      <c r="B231" s="201" t="s">
        <v>1110</v>
      </c>
      <c r="C231" s="44" t="s">
        <v>1005</v>
      </c>
      <c r="D231" s="201" t="s">
        <v>51</v>
      </c>
      <c r="E231" s="202" t="s">
        <v>806</v>
      </c>
      <c r="F231" s="201" t="s">
        <v>1111</v>
      </c>
      <c r="G231" s="203" t="s">
        <v>1112</v>
      </c>
      <c r="H231" s="204" t="s">
        <v>55</v>
      </c>
      <c r="I231" s="120" t="s">
        <v>1113</v>
      </c>
      <c r="J231" s="202">
        <v>1500</v>
      </c>
      <c r="K231" s="49" t="s">
        <v>57</v>
      </c>
      <c r="L231" s="44">
        <v>7190</v>
      </c>
      <c r="M231" s="44">
        <v>22828</v>
      </c>
      <c r="N231" s="201" t="s">
        <v>1114</v>
      </c>
      <c r="O231" s="44" t="s">
        <v>59</v>
      </c>
      <c r="P231" s="201" t="s">
        <v>1115</v>
      </c>
      <c r="Q231" s="61"/>
    </row>
    <row r="232" spans="1:17" s="11" customFormat="1" ht="87" customHeight="1">
      <c r="A232" s="61">
        <v>184</v>
      </c>
      <c r="B232" s="49" t="s">
        <v>1116</v>
      </c>
      <c r="C232" s="92" t="s">
        <v>139</v>
      </c>
      <c r="D232" s="49" t="s">
        <v>51</v>
      </c>
      <c r="E232" s="49" t="s">
        <v>1117</v>
      </c>
      <c r="F232" s="49" t="s">
        <v>1118</v>
      </c>
      <c r="G232" s="49" t="s">
        <v>1099</v>
      </c>
      <c r="H232" s="47" t="s">
        <v>55</v>
      </c>
      <c r="I232" s="91" t="s">
        <v>1119</v>
      </c>
      <c r="J232" s="92">
        <v>243</v>
      </c>
      <c r="K232" s="49" t="s">
        <v>57</v>
      </c>
      <c r="L232" s="49">
        <v>37794</v>
      </c>
      <c r="M232" s="44">
        <v>119981</v>
      </c>
      <c r="N232" s="49" t="s">
        <v>1120</v>
      </c>
      <c r="O232" s="44" t="s">
        <v>59</v>
      </c>
      <c r="P232" s="49" t="s">
        <v>1121</v>
      </c>
      <c r="Q232" s="61"/>
    </row>
    <row r="233" spans="1:17" s="11" customFormat="1" ht="87" customHeight="1">
      <c r="A233" s="61">
        <v>185</v>
      </c>
      <c r="B233" s="49" t="s">
        <v>1122</v>
      </c>
      <c r="C233" s="92" t="s">
        <v>139</v>
      </c>
      <c r="D233" s="49" t="s">
        <v>51</v>
      </c>
      <c r="E233" s="49" t="s">
        <v>1123</v>
      </c>
      <c r="F233" s="49" t="s">
        <v>1124</v>
      </c>
      <c r="G233" s="49" t="s">
        <v>1099</v>
      </c>
      <c r="H233" s="47" t="s">
        <v>55</v>
      </c>
      <c r="I233" s="91" t="s">
        <v>1125</v>
      </c>
      <c r="J233" s="92">
        <v>298</v>
      </c>
      <c r="K233" s="49" t="s">
        <v>57</v>
      </c>
      <c r="L233" s="49">
        <v>45946</v>
      </c>
      <c r="M233" s="44">
        <v>145863</v>
      </c>
      <c r="N233" s="49" t="s">
        <v>1126</v>
      </c>
      <c r="O233" s="44" t="s">
        <v>59</v>
      </c>
      <c r="P233" s="49" t="s">
        <v>1127</v>
      </c>
      <c r="Q233" s="61"/>
    </row>
    <row r="234" spans="1:17" s="11" customFormat="1" ht="42" customHeight="1">
      <c r="A234" s="205" t="s">
        <v>1128</v>
      </c>
      <c r="B234" s="206"/>
      <c r="C234" s="207"/>
      <c r="D234" s="208"/>
      <c r="E234" s="208"/>
      <c r="F234" s="207"/>
      <c r="G234" s="209"/>
      <c r="H234" s="208"/>
      <c r="I234" s="208"/>
      <c r="J234" s="236">
        <f>SUM(J235)</f>
        <v>150</v>
      </c>
      <c r="K234" s="208"/>
      <c r="L234" s="237"/>
      <c r="M234" s="207"/>
      <c r="N234" s="208"/>
      <c r="O234" s="238"/>
      <c r="P234" s="208"/>
      <c r="Q234" s="207"/>
    </row>
    <row r="235" spans="1:17" s="11" customFormat="1" ht="147" customHeight="1">
      <c r="A235" s="61">
        <v>186</v>
      </c>
      <c r="B235" s="49" t="s">
        <v>1129</v>
      </c>
      <c r="C235" s="44" t="s">
        <v>1005</v>
      </c>
      <c r="D235" s="49" t="s">
        <v>51</v>
      </c>
      <c r="E235" s="47" t="s">
        <v>806</v>
      </c>
      <c r="F235" s="47" t="s">
        <v>1130</v>
      </c>
      <c r="G235" s="183" t="s">
        <v>1131</v>
      </c>
      <c r="H235" s="47" t="s">
        <v>809</v>
      </c>
      <c r="I235" s="49" t="s">
        <v>1132</v>
      </c>
      <c r="J235" s="92">
        <v>150</v>
      </c>
      <c r="K235" s="49" t="s">
        <v>57</v>
      </c>
      <c r="L235" s="44">
        <v>7190</v>
      </c>
      <c r="M235" s="44">
        <v>22828</v>
      </c>
      <c r="N235" s="47" t="s">
        <v>1114</v>
      </c>
      <c r="O235" s="44" t="s">
        <v>59</v>
      </c>
      <c r="P235" s="47" t="s">
        <v>1115</v>
      </c>
      <c r="Q235" s="61"/>
    </row>
    <row r="236" spans="1:17" s="11" customFormat="1" ht="34.5" customHeight="1">
      <c r="A236" s="210" t="s">
        <v>1133</v>
      </c>
      <c r="B236" s="211"/>
      <c r="C236" s="212"/>
      <c r="D236" s="137"/>
      <c r="E236" s="137"/>
      <c r="F236" s="137"/>
      <c r="G236" s="213"/>
      <c r="H236" s="137"/>
      <c r="I236" s="239"/>
      <c r="J236" s="138">
        <f aca="true" t="shared" si="1" ref="J236:J240">SUM(J237)</f>
        <v>52.24</v>
      </c>
      <c r="K236" s="137"/>
      <c r="L236" s="229"/>
      <c r="M236" s="229"/>
      <c r="N236" s="240"/>
      <c r="O236" s="229"/>
      <c r="P236" s="240"/>
      <c r="Q236" s="240"/>
    </row>
    <row r="237" spans="1:17" s="11" customFormat="1" ht="73.5" customHeight="1">
      <c r="A237" s="61">
        <v>187</v>
      </c>
      <c r="B237" s="49" t="s">
        <v>1134</v>
      </c>
      <c r="C237" s="44" t="s">
        <v>1005</v>
      </c>
      <c r="D237" s="49" t="s">
        <v>51</v>
      </c>
      <c r="E237" s="49" t="s">
        <v>442</v>
      </c>
      <c r="F237" s="49" t="s">
        <v>1135</v>
      </c>
      <c r="G237" s="183" t="s">
        <v>1131</v>
      </c>
      <c r="H237" s="49" t="s">
        <v>444</v>
      </c>
      <c r="I237" s="49" t="s">
        <v>1136</v>
      </c>
      <c r="J237" s="92">
        <v>52.24</v>
      </c>
      <c r="K237" s="49" t="s">
        <v>57</v>
      </c>
      <c r="L237" s="44">
        <v>591</v>
      </c>
      <c r="M237" s="44">
        <v>1878</v>
      </c>
      <c r="N237" s="49" t="s">
        <v>1137</v>
      </c>
      <c r="O237" s="44" t="s">
        <v>59</v>
      </c>
      <c r="P237" s="49" t="s">
        <v>1137</v>
      </c>
      <c r="Q237" s="61"/>
    </row>
    <row r="238" spans="1:17" s="11" customFormat="1" ht="34.5" customHeight="1">
      <c r="A238" s="210" t="s">
        <v>1138</v>
      </c>
      <c r="B238" s="211"/>
      <c r="C238" s="137"/>
      <c r="D238" s="137"/>
      <c r="E238" s="137"/>
      <c r="F238" s="137"/>
      <c r="G238" s="214"/>
      <c r="H238" s="137"/>
      <c r="I238" s="137"/>
      <c r="J238" s="137">
        <f t="shared" si="1"/>
        <v>208.82</v>
      </c>
      <c r="K238" s="137"/>
      <c r="L238" s="159"/>
      <c r="M238" s="240"/>
      <c r="N238" s="240"/>
      <c r="O238" s="229"/>
      <c r="P238" s="240"/>
      <c r="Q238" s="240"/>
    </row>
    <row r="239" spans="1:17" s="11" customFormat="1" ht="175.5" customHeight="1">
      <c r="A239" s="61">
        <v>188</v>
      </c>
      <c r="B239" s="49" t="s">
        <v>1139</v>
      </c>
      <c r="C239" s="44" t="s">
        <v>1005</v>
      </c>
      <c r="D239" s="49" t="s">
        <v>51</v>
      </c>
      <c r="E239" s="49" t="s">
        <v>1140</v>
      </c>
      <c r="F239" s="49" t="s">
        <v>1141</v>
      </c>
      <c r="G239" s="183" t="s">
        <v>1142</v>
      </c>
      <c r="H239" s="49" t="s">
        <v>1143</v>
      </c>
      <c r="I239" s="49" t="s">
        <v>1144</v>
      </c>
      <c r="J239" s="92">
        <v>208.82</v>
      </c>
      <c r="K239" s="49" t="s">
        <v>57</v>
      </c>
      <c r="L239" s="44">
        <v>2159</v>
      </c>
      <c r="M239" s="44">
        <v>6856</v>
      </c>
      <c r="N239" s="49" t="s">
        <v>1145</v>
      </c>
      <c r="O239" s="44" t="s">
        <v>59</v>
      </c>
      <c r="P239" s="49" t="s">
        <v>1146</v>
      </c>
      <c r="Q239" s="61"/>
    </row>
    <row r="240" spans="1:17" s="11" customFormat="1" ht="34.5" customHeight="1">
      <c r="A240" s="210" t="s">
        <v>1147</v>
      </c>
      <c r="B240" s="211"/>
      <c r="C240" s="212"/>
      <c r="D240" s="137"/>
      <c r="E240" s="137"/>
      <c r="F240" s="137"/>
      <c r="G240" s="213"/>
      <c r="H240" s="137"/>
      <c r="I240" s="239"/>
      <c r="J240" s="138">
        <f t="shared" si="1"/>
        <v>74.37</v>
      </c>
      <c r="K240" s="137"/>
      <c r="L240" s="138"/>
      <c r="M240" s="229"/>
      <c r="N240" s="240"/>
      <c r="O240" s="229"/>
      <c r="P240" s="240"/>
      <c r="Q240" s="240"/>
    </row>
    <row r="241" spans="1:17" s="11" customFormat="1" ht="93" customHeight="1">
      <c r="A241" s="61">
        <v>189</v>
      </c>
      <c r="B241" s="49" t="s">
        <v>1148</v>
      </c>
      <c r="C241" s="44" t="s">
        <v>1053</v>
      </c>
      <c r="D241" s="49" t="s">
        <v>51</v>
      </c>
      <c r="E241" s="47" t="s">
        <v>200</v>
      </c>
      <c r="F241" s="47" t="s">
        <v>1149</v>
      </c>
      <c r="G241" s="183" t="s">
        <v>1131</v>
      </c>
      <c r="H241" s="47" t="s">
        <v>203</v>
      </c>
      <c r="I241" s="122" t="s">
        <v>1150</v>
      </c>
      <c r="J241" s="92">
        <v>74.37</v>
      </c>
      <c r="K241" s="49" t="s">
        <v>57</v>
      </c>
      <c r="L241" s="44">
        <v>331</v>
      </c>
      <c r="M241" s="44">
        <v>1052</v>
      </c>
      <c r="N241" s="49" t="s">
        <v>1151</v>
      </c>
      <c r="O241" s="44"/>
      <c r="P241" s="49" t="s">
        <v>1152</v>
      </c>
      <c r="Q241" s="61"/>
    </row>
    <row r="242" spans="1:17" s="13" customFormat="1" ht="34.5" customHeight="1">
      <c r="A242" s="130" t="s">
        <v>1153</v>
      </c>
      <c r="B242" s="131"/>
      <c r="C242" s="132"/>
      <c r="D242" s="145"/>
      <c r="E242" s="146"/>
      <c r="F242" s="146"/>
      <c r="G242" s="215"/>
      <c r="H242" s="148"/>
      <c r="I242" s="164"/>
      <c r="J242" s="145">
        <f>SUM(J243)</f>
        <v>2345.9</v>
      </c>
      <c r="K242" s="148"/>
      <c r="L242" s="241"/>
      <c r="M242" s="242"/>
      <c r="N242" s="148"/>
      <c r="O242" s="148"/>
      <c r="P242" s="243"/>
      <c r="Q242" s="146"/>
    </row>
    <row r="243" spans="1:17" ht="106.5" customHeight="1">
      <c r="A243" s="44">
        <v>190</v>
      </c>
      <c r="B243" s="87" t="s">
        <v>1154</v>
      </c>
      <c r="C243" s="44" t="s">
        <v>1155</v>
      </c>
      <c r="D243" s="44" t="s">
        <v>51</v>
      </c>
      <c r="E243" s="61" t="s">
        <v>984</v>
      </c>
      <c r="F243" s="61" t="s">
        <v>1156</v>
      </c>
      <c r="G243" s="184" t="s">
        <v>76</v>
      </c>
      <c r="H243" s="44" t="s">
        <v>919</v>
      </c>
      <c r="I243" s="61" t="s">
        <v>1157</v>
      </c>
      <c r="J243" s="44">
        <v>2345.9</v>
      </c>
      <c r="K243" s="44" t="s">
        <v>1158</v>
      </c>
      <c r="L243" s="244">
        <v>226636</v>
      </c>
      <c r="M243" s="244">
        <v>793229</v>
      </c>
      <c r="N243" s="61" t="s">
        <v>1159</v>
      </c>
      <c r="O243" s="222" t="s">
        <v>59</v>
      </c>
      <c r="P243" s="61" t="s">
        <v>1160</v>
      </c>
      <c r="Q243" s="44"/>
    </row>
  </sheetData>
  <sheetProtection/>
  <mergeCells count="68">
    <mergeCell ref="A1:B1"/>
    <mergeCell ref="A2:Q2"/>
    <mergeCell ref="A3:C3"/>
    <mergeCell ref="P3:Q3"/>
    <mergeCell ref="L4:M4"/>
    <mergeCell ref="G6:H6"/>
    <mergeCell ref="A7:C7"/>
    <mergeCell ref="A8:B8"/>
    <mergeCell ref="A15:B15"/>
    <mergeCell ref="A18:B18"/>
    <mergeCell ref="A21:B21"/>
    <mergeCell ref="A24:B24"/>
    <mergeCell ref="A33:B33"/>
    <mergeCell ref="A51:B51"/>
    <mergeCell ref="A59:B59"/>
    <mergeCell ref="A73:B73"/>
    <mergeCell ref="A83:B83"/>
    <mergeCell ref="A86:B86"/>
    <mergeCell ref="A95:B95"/>
    <mergeCell ref="A101:B101"/>
    <mergeCell ref="A110:B110"/>
    <mergeCell ref="A119:B119"/>
    <mergeCell ref="A127:B127"/>
    <mergeCell ref="A133:B133"/>
    <mergeCell ref="A140:B140"/>
    <mergeCell ref="A147:B147"/>
    <mergeCell ref="A157:B157"/>
    <mergeCell ref="A162:B162"/>
    <mergeCell ref="A173:B173"/>
    <mergeCell ref="A180:C180"/>
    <mergeCell ref="A181:B181"/>
    <mergeCell ref="A183:B183"/>
    <mergeCell ref="A185:B185"/>
    <mergeCell ref="A187:C187"/>
    <mergeCell ref="A188:B188"/>
    <mergeCell ref="A193:C193"/>
    <mergeCell ref="A194:C194"/>
    <mergeCell ref="A196:C196"/>
    <mergeCell ref="A197:B197"/>
    <mergeCell ref="A200:B200"/>
    <mergeCell ref="A209:B209"/>
    <mergeCell ref="A212:B212"/>
    <mergeCell ref="A214:B214"/>
    <mergeCell ref="A217:B217"/>
    <mergeCell ref="A219:C219"/>
    <mergeCell ref="A220:B220"/>
    <mergeCell ref="A223:B223"/>
    <mergeCell ref="A226:B226"/>
    <mergeCell ref="A234:B234"/>
    <mergeCell ref="A236:B236"/>
    <mergeCell ref="A238:B238"/>
    <mergeCell ref="A240:B240"/>
    <mergeCell ref="A242:C242"/>
    <mergeCell ref="A4:A5"/>
    <mergeCell ref="B4:B5"/>
    <mergeCell ref="C4:C5"/>
    <mergeCell ref="D4:D5"/>
    <mergeCell ref="E4:E5"/>
    <mergeCell ref="F4:F5"/>
    <mergeCell ref="G4:G5"/>
    <mergeCell ref="H4:H5"/>
    <mergeCell ref="I4:I5"/>
    <mergeCell ref="J4:J5"/>
    <mergeCell ref="K4:K5"/>
    <mergeCell ref="N4:N5"/>
    <mergeCell ref="O4:O5"/>
    <mergeCell ref="P4:P5"/>
    <mergeCell ref="Q4:Q5"/>
  </mergeCells>
  <printOptions/>
  <pageMargins left="0.57" right="0.38" top="0.51" bottom="0.59" header="0.51" footer="0.51"/>
  <pageSetup horizontalDpi="600" verticalDpi="600" orientation="landscape" paperSize="8" scale="71"/>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2018-11-29T04:13:26Z</cp:lastPrinted>
  <dcterms:created xsi:type="dcterms:W3CDTF">2016-11-29T02:46:11Z</dcterms:created>
  <dcterms:modified xsi:type="dcterms:W3CDTF">2021-12-24T13:13:28Z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19C06E2343BA48BDB046E9ED0E59C214</vt:lpwstr>
  </property>
</Properties>
</file>