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1"/>
  </bookViews>
  <sheets>
    <sheet name="汇总表" sheetId="1" r:id="rId1"/>
    <sheet name="2020年项目库统计表  " sheetId="2" r:id="rId2"/>
  </sheets>
  <definedNames>
    <definedName name="_xlnm.Print_Titles" localSheetId="1">'2020年项目库统计表  '!$1:$5</definedName>
  </definedNames>
  <calcPr fullCalcOnLoad="1"/>
</workbook>
</file>

<file path=xl/sharedStrings.xml><?xml version="1.0" encoding="utf-8"?>
<sst xmlns="http://schemas.openxmlformats.org/spreadsheetml/2006/main" count="1485" uniqueCount="789">
  <si>
    <t>附件1</t>
  </si>
  <si>
    <r>
      <t xml:space="preserve">   叶  </t>
    </r>
    <r>
      <rPr>
        <sz val="18"/>
        <rFont val="方正小标宋简体"/>
        <family val="4"/>
      </rPr>
      <t>县</t>
    </r>
    <r>
      <rPr>
        <u val="single"/>
        <sz val="18"/>
        <rFont val="方正小标宋简体"/>
        <family val="4"/>
      </rPr>
      <t xml:space="preserve">  2020  </t>
    </r>
    <r>
      <rPr>
        <sz val="18"/>
        <rFont val="方正小标宋简体"/>
        <family val="4"/>
      </rPr>
      <t>年度县级脱贫攻坚项目库汇总表</t>
    </r>
  </si>
  <si>
    <t>单位：个、万元</t>
  </si>
  <si>
    <t>县（市、区）</t>
  </si>
  <si>
    <t>项目库合计</t>
  </si>
  <si>
    <t>产业扶贫项目</t>
  </si>
  <si>
    <t>就业扶贫项目</t>
  </si>
  <si>
    <t>易地扶贫搬迁</t>
  </si>
  <si>
    <t>公益岗位项目</t>
  </si>
  <si>
    <t>教育扶贫项目</t>
  </si>
  <si>
    <t>健康扶贫项目</t>
  </si>
  <si>
    <t>危房改造项目</t>
  </si>
  <si>
    <t>金融扶贫项目</t>
  </si>
  <si>
    <t>生活条件改善项目</t>
  </si>
  <si>
    <t>综合保障性扶贫</t>
  </si>
  <si>
    <t>村基础设施项目</t>
  </si>
  <si>
    <t>村公共服务项目</t>
  </si>
  <si>
    <t>项目管理费</t>
  </si>
  <si>
    <t>其他项目</t>
  </si>
  <si>
    <t>项目总量</t>
  </si>
  <si>
    <t>资金总量</t>
  </si>
  <si>
    <t>项目数量</t>
  </si>
  <si>
    <t>资金规模</t>
  </si>
  <si>
    <t>叶县</t>
  </si>
  <si>
    <t>附件2：</t>
  </si>
  <si>
    <t>叶县2020年扶贫项目库统计表</t>
  </si>
  <si>
    <t>申报单位：</t>
  </si>
  <si>
    <t>单位/万元</t>
  </si>
  <si>
    <t>序号</t>
  </si>
  <si>
    <t>项目名称</t>
  </si>
  <si>
    <t>项目类型</t>
  </si>
  <si>
    <t>建设性质</t>
  </si>
  <si>
    <t>乡镇</t>
  </si>
  <si>
    <t>村</t>
  </si>
  <si>
    <t>时间进度</t>
  </si>
  <si>
    <t>责任单位</t>
  </si>
  <si>
    <t>建设任务</t>
  </si>
  <si>
    <t>资金规模
（万元）</t>
  </si>
  <si>
    <t>资金筹措方式</t>
  </si>
  <si>
    <t>受益对象</t>
  </si>
  <si>
    <t>绩效目标</t>
  </si>
  <si>
    <t>群众参与
（是或否）</t>
  </si>
  <si>
    <t>带贫减贫
机制</t>
  </si>
  <si>
    <t>备注</t>
  </si>
  <si>
    <t>受益户数</t>
  </si>
  <si>
    <t>受益人数</t>
  </si>
  <si>
    <t>一、产业发展类项目</t>
  </si>
  <si>
    <t>1、畜牧局项目</t>
  </si>
  <si>
    <t>叶县2020年贫困户生猪养殖项目</t>
  </si>
  <si>
    <t>养殖业</t>
  </si>
  <si>
    <t>新建</t>
  </si>
  <si>
    <t>全县18个乡镇</t>
  </si>
  <si>
    <t>涉及全县542个有贫困人口的行政村</t>
  </si>
  <si>
    <t>2020年1月1日—12月30日</t>
  </si>
  <si>
    <t>县畜牧局</t>
  </si>
  <si>
    <t>为全县14400户贫困群众，共养殖生猪15000头，并向全县贫困户传授养殖技术培训，增强贫困群众养殖能力，确保扶贫同扶智相结合。</t>
  </si>
  <si>
    <t>财政资金</t>
  </si>
  <si>
    <t>为全县14400户贫困群众养殖生猪15000头，保证其稳定受益，传授养殖技术帮助贫困群众脱贫致富</t>
  </si>
  <si>
    <t>是</t>
  </si>
  <si>
    <t>该项目可惠及全县14400户贫困群众，保证其稳定受益，提高养殖技能。</t>
  </si>
  <si>
    <t>叶县2020年叶邑镇村集体经济万头生猪屠宰厂建设项目</t>
  </si>
  <si>
    <t>加工业</t>
  </si>
  <si>
    <t>叶邑镇</t>
  </si>
  <si>
    <t>辛庄村</t>
  </si>
  <si>
    <t>2020年6月1日—12月30日</t>
  </si>
  <si>
    <t>计划在叶邑镇辛庄村建设村集体经济万头生猪屠宰厂。达到年屠宰生猪100万头现代化流水线及其配套设施。</t>
  </si>
  <si>
    <t>为全县无劳动能力建档立卡贫困群众通过入股合作，保底收益实施产业带动，惠及贫困群众26169。</t>
  </si>
  <si>
    <t>为全县无劳动能力建档立卡贫困群众实施产业带动，惠及贫困群众585。</t>
  </si>
  <si>
    <t>叶县2020年桑树种植建设项目</t>
  </si>
  <si>
    <t>种植业</t>
  </si>
  <si>
    <t>仙台镇、夏李乡、龙泉乡、田庄乡、常村镇、辛店镇、邓李乡、任店镇、叶邑镇；</t>
  </si>
  <si>
    <t>仙台镇小辛村、邱庄、齐务、王老君、火山铺、娄庄、柳树王、崔王村、孟王村、杨庄、柳树王、南庞庄、崔王村、贾刘村、东寨村、西南拐村、董庄村、北庞庄、西寨村；夏李乡小官庄、许岭村、董湖村、小河郭村、向阳村；龙泉乡全集村、龙泉村、贾庄村、白浩庄村；田庄乡邵奉店村；常村镇养凤沟村、马庄村、柳树王村、南张庄、杨庄村；辛店镇卞沟村、赵沟村；邓李乡孙寨村；任店镇宋营村、辉西村、寺西村；叶邑镇邮亭村等41个行政村。</t>
  </si>
  <si>
    <t>2019年6月30日——2020年10月30日</t>
  </si>
  <si>
    <t>计划对我县境内优质桑树种植8060亩进行专项奖补。其中，2019年种植3060亩，每亩补贴资金500元；2020年计划种植5000亩，每亩补贴资金1000元。</t>
  </si>
  <si>
    <t>在全县12个乡镇，31个村种植构树饲草918亩，每亩补助资金1000元，引导25493名群众调整种植结构，拓宽增收渠道。</t>
  </si>
  <si>
    <t>可带动贫困群众645户，2021人调整种植结构，拓宽增收渠道。</t>
  </si>
  <si>
    <t>叶县2020年桑树种植标准化草站建设补助资金</t>
  </si>
  <si>
    <t>仙台镇</t>
  </si>
  <si>
    <t>柳树王村</t>
  </si>
  <si>
    <t>2020年3月30日—6月30日前</t>
  </si>
  <si>
    <t>计划对建设合格达标的标准化草站实施土地补助，共涉及土地190亩，补助年限自2018年—2020年，共计三年。每亩，年补助标准800元。</t>
  </si>
  <si>
    <t>该项目实施可带动村内群众，通过调整种植结构，增加土地种植效益，惠及群众796人。</t>
  </si>
  <si>
    <t>可带动贫困群众17户，53人调整种植结构，拓宽增收渠道。</t>
  </si>
  <si>
    <t>叶县2020年桑树种植加工车间及配套设施建设项目</t>
  </si>
  <si>
    <t>计划对本村建设的桑构菜、桑构茶等加工车间及配套设施，进行县级补助。</t>
  </si>
  <si>
    <t>2、林业局项目</t>
  </si>
  <si>
    <t>叶县2019年贫困乡镇保鲜库建设项目</t>
  </si>
  <si>
    <t>夏李乡、保安镇、辛店镇、水寨乡，邓李乡</t>
  </si>
  <si>
    <t>夏李乡岳楼村、保安镇杨令庄村、辛店镇王文成村、水寨乡河北赵村，邓李乡妆头村等5个行政村。</t>
  </si>
  <si>
    <t>2020年3月1日—7月30日</t>
  </si>
  <si>
    <t>县林业局</t>
  </si>
  <si>
    <t>计划辛店镇建设2个、保安镇1个、水寨乡1个、邓李乡1个，建设5座500顿储量库。</t>
  </si>
  <si>
    <t>该项目实施后，不仅可增加村集体经收益，同时可引导鼓励群众发展养殖业，拓宽增收渠道，惠及群众5002人，预估每户可增收100元。</t>
  </si>
  <si>
    <t>该项目实施后，可引导群众鼓励群众调整种植结构，招收贫困群众务工，惠及群众170人。</t>
  </si>
  <si>
    <t>叶县林业局林产业增收项目
（第一期）</t>
  </si>
  <si>
    <t>生态扶贫</t>
  </si>
  <si>
    <t>廉村镇、水寨乡、田庄乡、辛店镇、龚店镇</t>
  </si>
  <si>
    <t>甘刘村，霍姚村，康台，程庄村、南王庄、焦庄、龚店东二村等七村</t>
  </si>
  <si>
    <t>2019年11月20日—12月20日</t>
  </si>
  <si>
    <t>计划流转村内土地，种植苗圃，引导群众通过调整农业种植结构，实现特色种植规模，拓宽群众增收渠道。甘刘村391.3亩、霍姚39.7亩、康台270.5亩、程庄20.5亩、南王庄28.3亩、焦庄72.4亩、龚东二村86.3亩</t>
  </si>
  <si>
    <t>在全县7个村，建设林产业扶贫增收项目，惠及群众10331人。</t>
  </si>
  <si>
    <t>该项目实施后可带动7个村，惠及贫困群众409户1338人</t>
  </si>
  <si>
    <t>叶县2020年林产业扶贫增收项目</t>
  </si>
  <si>
    <t>全县6个乡镇</t>
  </si>
  <si>
    <t>叶邑镇大乔村、段庄村；龙泉乡权印村、龙泉村、小河郭村、北大营村、蔡庄村、慕庄村、莫庄村、胡营村；仙台镇阁老吴村、老程庄村、董庄村；田庄乡柏树李村、岗马村；马庄习楼村；辛店镇西徐庄村、桐树庄村等18个行政村。</t>
  </si>
  <si>
    <t>2020年10月1日—12月30日</t>
  </si>
  <si>
    <t>计划流转村内土地2500亩，种植苗圃，引导群众通过调整农业种植结构，实现特色种植规模，拓宽群众增收渠道。</t>
  </si>
  <si>
    <t>在全县25个村，建设林产业扶贫增收项目，惠及群众32669人。</t>
  </si>
  <si>
    <t>该项目实施后可带动25个村，惠及贫困群众3815人</t>
  </si>
  <si>
    <t>叶县2020年生态扶贫建设项目</t>
  </si>
  <si>
    <t>九龙街道、邓李乡、廉村镇、龙泉乡、仙台镇、水寨乡、常村镇、夏李乡、辛店镇、叶邑镇、龚店镇等11个乡镇。</t>
  </si>
  <si>
    <t>九龙街道大南村、孟北村、孟南村、西庄村；邓李乡杜杨村、许庄村；廉村镇高柳村；龙泉乡草厂街村、铁张村、小河郭村、冢张村；仙台镇盐西村、南庞庄村；水寨乡董刘村、夸子营村、太康村、徐王村；常村镇尹湾村；夏李乡北张庄村、候庄村、夏南村、苗庄村；辛店镇南王庄村、桐树庄村、岗地村；叶邑镇思诚村、龚店镇泥河张村等27个行政村。</t>
  </si>
  <si>
    <t>计划对全县12个乡镇（街道）41个贫困村或贫困发生率较高的村实施生态扶贫项目，由村集体经济流转村内成片闲散土地，种植果树，共计流转土地1436亩。</t>
  </si>
  <si>
    <t>该项目实施后，可引导鼓励群众通过种植结构调整，增加土地种植效益，惠及群众112004人。</t>
  </si>
  <si>
    <t>项目惠及贫困群众31740人。</t>
  </si>
  <si>
    <t>3、农业局项目</t>
  </si>
  <si>
    <t>叶县2020年农业种植结构调整引导扶持项目</t>
  </si>
  <si>
    <t>全县11个贫困乡（镇）</t>
  </si>
  <si>
    <t>全县123个贫困村</t>
  </si>
  <si>
    <t>2020年3月1日—6月30日</t>
  </si>
  <si>
    <t>县农业局</t>
  </si>
  <si>
    <t>计划实施农业结构调整，重点扶持扶持范围为优质小麦、优质蔬菜、食用菌和中草药等鼓励群众通过种植结构调整，增加土地种植收益。</t>
  </si>
  <si>
    <t>为全县11个重点乡镇实施种植结构调整，项目实施后可有效引导鼓励村内群众，通过多元化种植，增加土地种植效益，拓宽增收渠道。惠及群众165739人。</t>
  </si>
  <si>
    <t>为全县11个重点乡镇实施种植结构调整，项目实施后可有效引导鼓励村内群众，通过多元化种植，增加土地种植效益，拓宽增收渠道。惠及贫困群众13162户，50987人。</t>
  </si>
  <si>
    <t>叶县2020年叶邑镇高标准农田建设项目</t>
  </si>
  <si>
    <t>涉及叶邑镇</t>
  </si>
  <si>
    <t>老鸦张村、大桥庄村、朱岗村、兰庄村、邮停村、梅湾村、吴圪垱村、收金店村、赵庄村、金湾村、北水城村、沈湾村、连湾村13个行政村</t>
  </si>
  <si>
    <t>2020年4月13日—6月30日</t>
  </si>
  <si>
    <t>建设面积2.4万亩。主要建设内容：土壤改良、灌溉与排水、农田输配电工程、田间道路、农业科技措施、机电设备及安装工程。</t>
  </si>
  <si>
    <t>该项目可解决15个行政村2.4万亩土地高标准农田建设配套，惠及群众20563人</t>
  </si>
  <si>
    <t>项目可惠及贫困群众3960人</t>
  </si>
  <si>
    <t>叶县2019年产业发展高标准农田道路及机井建设项目</t>
  </si>
  <si>
    <t>涉及叶邑镇、龙泉乡、廉村镇</t>
  </si>
  <si>
    <t>叶邑镇沈湾村、连湾村、段庄村、北水城村、水郭村、蔡庄村、思诚村、万渡口村、西王庄村、孟庄村等10个行政村；龙泉乡权印村、郭吕庄村、北大营村、全集村、牛杜庄村、娄凡村、西慕庄村7个行政村；廉村镇谷东村、新顾村、高柳村、齐庄村、二郎庙村、老龚庄村、韩庄村、韩桥村等8个行政村。</t>
  </si>
  <si>
    <t>2020年5月30日—2020年10月30日</t>
  </si>
  <si>
    <t>建设面积3.9万亩，主要建设内容硬化水泥道路及铺设沥青道路23.44公里；新打机井及井台井堡344眼；地埋管63800米。</t>
  </si>
  <si>
    <t>该项目实施后可解决25个行政村3.9万亩土地实施高标准农田建设配套，改善土地种植效益，引导群众调整农业种植结构，拓宽增收渠道。项目产权归村集体经济所有，惠及群众20563人。</t>
  </si>
  <si>
    <t>4、县发改委项目</t>
  </si>
  <si>
    <t>叶县2020年全县贫困村优质粮食深加工建设项目</t>
  </si>
  <si>
    <t>任店镇</t>
  </si>
  <si>
    <t>任四村</t>
  </si>
  <si>
    <t>县发改委</t>
  </si>
  <si>
    <t>该项目主要在我县面制品加工龙头企业创大面业与平顶山市湛南粮库合作基础之上，面对全县贫困村进行优质小麦定点收购及深加工。计划建设面粉深加工设备。</t>
  </si>
  <si>
    <t>该项目实施后不仅可加强贫困村村集体经济收入，同时引导鼓励贫困群众通过调整种植结构增大土地种植效益，惠及群众168076人</t>
  </si>
  <si>
    <t>该项目实施后，可惠及贫困群众52449人</t>
  </si>
  <si>
    <t>5、保安镇项目</t>
  </si>
  <si>
    <t>叶县2019年保安镇陈岗、牛庵村集体经济加工项目</t>
  </si>
  <si>
    <t>保安镇</t>
  </si>
  <si>
    <t>保安镇陈岗村、牛庵村</t>
  </si>
  <si>
    <t>2020年4月28日—5月20日</t>
  </si>
  <si>
    <t>保安镇政府</t>
  </si>
  <si>
    <t>购置有机蔬菜果蔬粮深加工设备及其工厂车间、仓偖库房等</t>
  </si>
  <si>
    <t>该项目实施后，不仅可增加村集体经收益，同时可解决60名群众务工问题，提高群众农业种植效益，拓宽增收渠道，惠及群众3600人，预估每户可增收200元。</t>
  </si>
  <si>
    <t>该项目实施后，可引导群众鼓励群众调整种植结构，招收贫困群众务工，惠及群众657人。</t>
  </si>
  <si>
    <t>叶县2019年保安镇村集体经济林果种植机井灌溉配套设施建设项目</t>
  </si>
  <si>
    <t>罗冲村、辛庄村、报沟村、官庄村、李湾村、柳庄村、杨令庄村</t>
  </si>
  <si>
    <t>2019年11月19日—4月20日</t>
  </si>
  <si>
    <t>为该项目实施林果种植机井灌溉，计划建设打机井47眼，及其灌溉配套设施。</t>
  </si>
  <si>
    <t>该项目实施后，不仅增加村集体经济收益，同时可鼓励群众通过调整农业种植结构，拓宽增收渠道，惠及群众8100人，预估每户可增收200元。</t>
  </si>
  <si>
    <t>该项目实施后，可引导鼓励贫困群众通过调整种植结构，拓宽增收渠道，惠及贫困群众1446人</t>
  </si>
  <si>
    <t>叶县2020年保安镇大辛庄村集体经济乡村旅游项目</t>
  </si>
  <si>
    <t>乡村旅游</t>
  </si>
  <si>
    <t>大辛庄村</t>
  </si>
  <si>
    <t>2020年3月1日—9月30日</t>
  </si>
  <si>
    <t>新建停车场2个，建设乡村餐馆、住宿用房，鱼塘廊台500米，道路300米*4米，道路500米*3米，道路1104米*2米，厕所2座。</t>
  </si>
  <si>
    <t>财政+自筹</t>
  </si>
  <si>
    <t>该项目实施后，可有效带动本村群众进行旅游观光餐饮住宿等配套发展，惠及群众694人</t>
  </si>
  <si>
    <t>该项目实施后，可有效带动本村贫困群众进行旅游观光餐饮住宿等配套发展，惠及群众65人</t>
  </si>
  <si>
    <t>叶县2020年保安镇罗冲村村集体经济养羊场建设项目</t>
  </si>
  <si>
    <t>罗冲村</t>
  </si>
  <si>
    <t>计划建设标准化养羊场总面积20亩，场内涉及羊舍、青贮池、水井及供水设备、厂区内路面硬化等配套设施。</t>
  </si>
  <si>
    <t>该项目实施后，可增加村集体经济收益，同时向群众传授相关养殖技术，引导鼓励群众通过畜牧养殖拓宽增收渠道，惠及群众1392人。</t>
  </si>
  <si>
    <t>该项目实施后，可向贫困群众传授养殖技术，引导鼓励贫困群众发展养殖，脱贫致富，惠及贫困群众120人。</t>
  </si>
  <si>
    <t>6、辛店镇项目</t>
  </si>
  <si>
    <t>叶县2019年辛店镇铁佛寺村市派第一书记村集体经济废弃房屋改造项目</t>
  </si>
  <si>
    <t>其他</t>
  </si>
  <si>
    <t>辛店镇</t>
  </si>
  <si>
    <t>辛店镇铁佛寺</t>
  </si>
  <si>
    <t>2019年11月22日—2020年3月30日</t>
  </si>
  <si>
    <t>辛店镇政府</t>
  </si>
  <si>
    <t>计划对村内集体经济房屋进行改造，屋顶隔热治漏105平方安装彩钢瓦、楼梯修复重建、室内安装门14个，窗28个），院内地坪150平方、新建厕所2间15平方、安装院内大门，垒砖砌墙20平方。</t>
  </si>
  <si>
    <t>该项目实施后，在增加村集体经济收入的基础之上，惠及群众764人</t>
  </si>
  <si>
    <t>该项目实施后，可有效改善群众生产生活条件，可惠及贫困群众312人</t>
  </si>
  <si>
    <t>叶县2019年辛店镇赵沟村集体经济标准化厂房配套设施建设项目</t>
  </si>
  <si>
    <t>赵沟村</t>
  </si>
  <si>
    <t>2019年11月13日—2020年3月30日</t>
  </si>
  <si>
    <t>计划厂区内外场地平整、场地硬化、排水设施、围墙、打井、新建厕所、连接道路及厂区内道路等配套设施建设</t>
  </si>
  <si>
    <t>该项目实施可吸纳该村群众务工，惠及群众802人。</t>
  </si>
  <si>
    <t>该项目实施后可惠及贫困群众66人</t>
  </si>
  <si>
    <t>叶县2018年辛店镇（绿筑菌业）双孢菇基地配套设施项目</t>
  </si>
  <si>
    <t>计划安装变压器（sll-315KVA）三台，深井两眼分别为220米、300米</t>
  </si>
  <si>
    <t>叶县辛店镇2020年常派庄村村集体经济林果种植项目</t>
  </si>
  <si>
    <t>常派庄村</t>
  </si>
  <si>
    <t>2019年11月21日—2020年3月30日</t>
  </si>
  <si>
    <t>计划新建林果灌溉机井18眼，井深100米，内径30公分及其水泵等配套设施，安装诱虫灯100盏。</t>
  </si>
  <si>
    <t>该项目实施后，不仅可扶持鼓励村集体经济发展，同时项目可带动1810名群众调整种植结构，拓宽增收渠道，预估每户可增收300元。</t>
  </si>
  <si>
    <t>该项目实施后，可引导贫困群众，进行种植结构调整，拓宽增收渠道，惠及贫困群众426人。</t>
  </si>
  <si>
    <t>叶县2020年辛店镇南王庄村村集体经济红薯深加工基地产业项目</t>
  </si>
  <si>
    <t>南王庄村</t>
  </si>
  <si>
    <t>2020年4月24日—5月31日</t>
  </si>
  <si>
    <t>计划建设红薯清洗、磨粉、烘干、抽粉为一体深加工基地。</t>
  </si>
  <si>
    <t>该项目实施后，可使辛店镇红薯种植项目利益实现最大化，同时可实现全镇红薯深加工，鼓励群众调整种植结构，拓宽增收渠道，惠及群众50744人。</t>
  </si>
  <si>
    <t>该项目实施后，可引导鼓励贫困群众通过种植、加工等产业拓宽增收渠道，惠及贫困群众12200人。</t>
  </si>
  <si>
    <t>叶县2020年辛店镇岗底村粗粮深加工建设项目</t>
  </si>
  <si>
    <t>岗底村</t>
  </si>
  <si>
    <t>2020年5月20日—6月30日</t>
  </si>
  <si>
    <t>计划在该村投入建设粗粮深加工厂及其购置配套加工设备</t>
  </si>
  <si>
    <t>该项目实施后，不仅可扶持鼓励村集体经济发展，同时项目可带动1052名群众调整种植结构，拓宽增收渠道，预估每户可增收300元。</t>
  </si>
  <si>
    <t>该项目实施后，可引导贫困群众，进行种植结构调整，拓宽增收渠道，惠及贫困群众409人。</t>
  </si>
  <si>
    <t>叶县2020年辛店镇东柳庄村村集体经济平菇种植项目</t>
  </si>
  <si>
    <t>东柳庄村</t>
  </si>
  <si>
    <t>建设食用菌大棚12座，长40米，宽8米；菌棒架32组（每组长18米，高1.6米，宽80公分；自动喷水设施520米及配套。</t>
  </si>
  <si>
    <t>该项目实施后，可引导鼓励村内群众通过种植结构调整增加土地种植效益，惠及群众1115人。</t>
  </si>
  <si>
    <t>该项目可惠及贫困群众512人。</t>
  </si>
  <si>
    <t>叶县2020年辛店镇铁佛寺村集体经济花椒种植配套设施建设项目</t>
  </si>
  <si>
    <t>铁佛寺村</t>
  </si>
  <si>
    <t>计划新建铁佛寺村集体经济花椒种植灌溉机井1眼，深190米，直径40公分，含配套设施</t>
  </si>
  <si>
    <t>该项目实施后，可引导鼓励村内群众通过种植结构调整增加土地种植效益，惠及群众764人。</t>
  </si>
  <si>
    <t>该项目可惠及贫困群众312人。</t>
  </si>
  <si>
    <t>叶县2020年辛店镇丁庄村村集体经济驴胶深加工项目</t>
  </si>
  <si>
    <t>丁庄村</t>
  </si>
  <si>
    <t>计划建设可容纳300头驴养殖圈舍、厂房、深加工设备等</t>
  </si>
  <si>
    <t>该项目实施后，可引导群众通过养殖种类调整，拓宽群众增收渠道，惠及群众776人。</t>
  </si>
  <si>
    <t>项目惠及贫困群众206人。</t>
  </si>
  <si>
    <t>叶县2020年辛店镇岗底村村集体经济花菇蔬菜种植项目</t>
  </si>
  <si>
    <t>新建大棚6个，长50米，宽7.5米，占地375㎡钢结构大棚，棚高3米配备棚内喷灌设施。</t>
  </si>
  <si>
    <t>7、任店镇项目</t>
  </si>
  <si>
    <t>叶县2019年任店镇韭菜产业种植基地项目。</t>
  </si>
  <si>
    <t>寺西、双河营、前营、竺李庄</t>
  </si>
  <si>
    <t>2019年12月4日—2020年4月30日</t>
  </si>
  <si>
    <t>任店镇政府</t>
  </si>
  <si>
    <t>1.后营村韭菜基地项目：新建80m×60m智能温室1栋，面积4800m²；新建58m×8m蔬菜大棚23个，面积10672m²；新建长30m×宽2.2m钢管小拱棚330个，面积26667m²；开挖60m水井1眼，配套无塔水罐，浇水系统96道；园区围栏长1587.5m；购置水肥一体机2台。2.月庄村、史营村、中旗营村韭菜基地配套项目：新建58m×8m蔬菜大棚40个，面积18560m²；木槿树围栏15000m；831.63亩地喷灌设备；田间道路2000m×3m；管理用房（彩钢瓦）约400m²；并配套质保设备、农耕设备、标志牌等。</t>
  </si>
  <si>
    <t>项目带动周边群众6050人调整种植结构，发展韭菜种植，同时可就近解决群众务工问题，预计项目建成后，预计每年可为每村增加村集体经济收入2万元，且每年阶梯式递增。</t>
  </si>
  <si>
    <t>计划可带动76人贫困群众发展种植业，同时累计带动全镇36个行政村，795户贫困户进行种植结构调整，拓宽增收渠道。</t>
  </si>
  <si>
    <t>叶县2019年任店镇柳营村上海青种植产业基地项目</t>
  </si>
  <si>
    <t>柳营村、灰河营</t>
  </si>
  <si>
    <t>2019年11月14日—12月13日</t>
  </si>
  <si>
    <t>新建钢结构蔬菜种植大棚53座，单座大棚长75米，宽7.76米；为52.5亩露天蔬菜种植基地及配套供水设备、管网、供电等。</t>
  </si>
  <si>
    <t>项目带动周边群众3514人调整种植结构，传授种植技术发展蔬菜及中草药种植，项目预计可为村集体经济每年增收3万元，且每年阶梯式递增。拓宽群众增收渠道。</t>
  </si>
  <si>
    <t>计划可带动贫困群众36人发展种植业，同时累计带动全镇36个行政村，795户贫困户进行种植结构调整，拓宽增收渠道。</t>
  </si>
  <si>
    <t>叶县2020年任店镇柳营村花卉种植项目</t>
  </si>
  <si>
    <t>柳营村、大营</t>
  </si>
  <si>
    <t>计划建设花卉种植日光大棚50座，灌溉设备一套（含无塔供水设备一座、主管、支管、灌溉喷头等），生产管理房90平方。</t>
  </si>
  <si>
    <t>项目实施后，可有效带动本村及周边群众，通过调整种植结构，拓宽增收渠道惠及群众3514人</t>
  </si>
  <si>
    <t>项目实施后可惠及贫困群众36人</t>
  </si>
  <si>
    <t>叶县2020年任店镇村集体经济瓜蒌种植建设项目</t>
  </si>
  <si>
    <t>刘岭村</t>
  </si>
  <si>
    <t>计划建设用于建设瓜蒌深加工配套厂房一座、烘干房一座。</t>
  </si>
  <si>
    <t>项目带动周边群众200人调整种植结构，拓宽群众增收渠道。</t>
  </si>
  <si>
    <t>计划可带动贫困群众20人发展种植业，调整种植结构，拓宽增收渠道。</t>
  </si>
  <si>
    <t>8、龙泉乡项目</t>
  </si>
  <si>
    <t>叶县2019年龙泉乡村集体经济花菇、香菇种植项目</t>
  </si>
  <si>
    <t>龙泉乡</t>
  </si>
  <si>
    <t>龙泉乡草厂村、贾庄村、南大营村、武庄村、沈庄村</t>
  </si>
  <si>
    <t>2019年11月20日—2020年4月7日</t>
  </si>
  <si>
    <t>龙泉乡政府</t>
  </si>
  <si>
    <t>建设深水井8口；晒场3700平方米；冷库2座，共计540立方米；香菇大棚20座，面积8750平方米。</t>
  </si>
  <si>
    <t>该项目实施后，不仅可扶持鼓励村集体经济发展，同时项目可带动7252名群众调整种植结构，拓宽增收渠道，预估每户可增收300元。</t>
  </si>
  <si>
    <t>该项目实施后，可引导贫困群众，进行种植结构调整，拓宽增收渠道，惠及贫困群众693人。</t>
  </si>
  <si>
    <t>叶县2019年龙泉乡村集体经济绿瑞农业发展项目</t>
  </si>
  <si>
    <t>龙泉乡大湾张村、大来庄、齐庄村、赵庄村、王娄村</t>
  </si>
  <si>
    <t>计划建设灌溉泵站4座；蔬菜冷库 210平方米；田间道路930平方米；喷管管道2万米；育苗大棚5座；分拣包装车间350平方米。</t>
  </si>
  <si>
    <t>该项目实施后，不仅可扶持鼓励村集体经济发展，同时项目可带动6861名群众调整种植结构，拓宽增收渠道，预估每户可增收300元。</t>
  </si>
  <si>
    <t>该项目实施后，可引导贫困群众，发展种植业拓宽增收渠道，惠及贫困群众815人。</t>
  </si>
  <si>
    <t>叶县2020年龙泉乡大来庄、大湾张、白浩庄村村集体经济菜心种植及配套建设项目</t>
  </si>
  <si>
    <t>大来庄、大湾张村、白浩庄</t>
  </si>
  <si>
    <t>计划建设：1、管理房一排8间 ；冷库保护棚一栋；冷库房间2间；冷库制冷设备一套；原料农具存放仓库一间；成品分检储存仓库3排；院内空间硬化加每排房间前面路面硬化 共计1000平方米。2、包装车间1栋，预留航车构件，钢构车间27米宽50米长高9米，包含车间内水，电安装及室内外地面。3、冷库保护棚1000平方米；冷库一座（2间）及全套制冷设备 180平方米；原料农机具存放仓库300平方米；成品库分检贮存仓库300平方米；管理房150平方米；院内空间房前路面硬化800平方米。</t>
  </si>
  <si>
    <t>项目实施后，可有效带动本村及周边群众，通过调整种植结构，拓宽增收渠道惠及群众3480人</t>
  </si>
  <si>
    <t>项目实施后可惠及贫困群众581人</t>
  </si>
  <si>
    <t>叶县2020年龙泉乡龙泉乡全集村迷迭香深加工建设项目</t>
  </si>
  <si>
    <t>全集村</t>
  </si>
  <si>
    <t>种植基地200亩，建设厂房990.6平方米，仓库1个，展厅450平方米，生产设备一套，围墙、水、电、消防等基础设施</t>
  </si>
  <si>
    <t>项目实施后，可有效带动本村及周边群众，通过调整种植结构，拓宽增收渠道惠及群众1877人</t>
  </si>
  <si>
    <t>项目实施后可惠及贫困群众37人</t>
  </si>
  <si>
    <t>叶县2020年龙泉乡草厂村食用菌大棚、菇房建设项目</t>
  </si>
  <si>
    <t>草厂村</t>
  </si>
  <si>
    <t>计划建设：1、新建无菌室一座：14.5米*24.5米*高度4.6米；灭菌室一座：10米*18米*高4.6米；2、2间仿生态菇房及配套设施；库长30米，库宽6.5米。</t>
  </si>
  <si>
    <t>项目实施后，可有效带动本村及周边群众，通过调整种植结构，拓宽增收渠道惠及群众1130人</t>
  </si>
  <si>
    <t>项目实施后可惠及贫困群众71人</t>
  </si>
  <si>
    <t>叶县2020年龙泉乡曹庄村村集体经济香菇种植项目</t>
  </si>
  <si>
    <t>曹庄村</t>
  </si>
  <si>
    <t>计划建设长80米，宽5.5米，香菇大棚6个及其配套设施项目</t>
  </si>
  <si>
    <t>该项目实施后，可引导鼓励村内群众通过种植结构调整增加土地种植效益，惠及群众880人。</t>
  </si>
  <si>
    <t>该项目可惠及贫困群众309人。</t>
  </si>
  <si>
    <t>9、常村镇项目</t>
  </si>
  <si>
    <t>叶县2019年常村镇西刘庄村村集体经济养猪综合体供水配套设施建设项目</t>
  </si>
  <si>
    <t>常村镇</t>
  </si>
  <si>
    <t>常村镇西刘庄村</t>
  </si>
  <si>
    <t>2019年11月15日—12月15日</t>
  </si>
  <si>
    <t>常村镇政府</t>
  </si>
  <si>
    <t>为该村村集体经济养猪综合体建设配套供水设备，计划打井（400m深，含井台）、供水塔、压力罐、潜水泵、铁皮防雨棚、管道开挖及回填、铁大门等配套设施；</t>
  </si>
  <si>
    <t>该项目实施后，可增加村集体经济收益，同时向群众传授相关养殖技术，鼓励群众发展养殖拓宽增收渠道，惠及群众886人，预估每户可增收300元。</t>
  </si>
  <si>
    <t>该项目实施后，可向贫困群众传授养殖技术，引导鼓励贫困群众发展养殖，脱贫致富，惠及贫困群众336人。</t>
  </si>
  <si>
    <t>叶县2019年常村镇杨林庄村村集体经济托牛所扩建项目</t>
  </si>
  <si>
    <t>常村镇杨林庄村</t>
  </si>
  <si>
    <t>2019年12月30日—2020年4月30日</t>
  </si>
  <si>
    <t>新增畜位450个，平整土地4000平米、牛舍2000平米、干粪棚、沉淀池各一座。</t>
  </si>
  <si>
    <t>该项目实施后，可增加村集体经济收益，同时向群众传授相关养殖技术，引导鼓励群众通过畜牧养殖拓宽增收渠道，惠及群众1111人。</t>
  </si>
  <si>
    <t>该项目实施后，可向贫困群众传授养殖技术，引导鼓励贫困群众发展养殖，脱贫致富，惠及贫困群众211人。</t>
  </si>
  <si>
    <t>叶县2019年常村镇月台村村集体经济艾草加工项目</t>
  </si>
  <si>
    <t>常村镇月台村</t>
  </si>
  <si>
    <t>2019年12月15日—2020年3月5日</t>
  </si>
  <si>
    <t>艾草大棚两个，占地面积1538.5平方米，大棚高度5.5米，钢架结构，挖沟槽埋设自来水管630米，采用50PE管材。</t>
  </si>
  <si>
    <t>该项目实施后，可增加村集体经济收益，同时引导鼓励群众通过艾草种植，调整农业种植结构，拓宽增收渠道，惠及群众1614人。</t>
  </si>
  <si>
    <t>该项目实施后，可鼓励贫困群众调整农业种植结构，惠及贫困群众438人。</t>
  </si>
  <si>
    <t>叶县2019年常村柴巴村省派第一书记村集体经济乡村旅游产业发展配套设施建设项目</t>
  </si>
  <si>
    <t>常村镇柴巴村</t>
  </si>
  <si>
    <t>2019年11月30日—12月10日</t>
  </si>
  <si>
    <t>以发展乡村旅游为基础，结合村集体经济发展需要，计划为该村建设游客服务中心及相关配套设施。</t>
  </si>
  <si>
    <t>该项目实施后，不仅可引导群众大力发展旅游资源，拓宽群众增收渠道，同时也可增加村集体收益，惠及群众724人。</t>
  </si>
  <si>
    <t>该项目实施后，可有效化解贫困群众在就业、产业发展方面的难题，拓宽贫困群众增收渠道，惠及贫困群众318人。</t>
  </si>
  <si>
    <t>10、邓李乡项目</t>
  </si>
  <si>
    <t>叶县2019年邓李乡妆头村村集体经济恒温棚葡萄促早栽培建设项目</t>
  </si>
  <si>
    <t>邓李乡</t>
  </si>
  <si>
    <t>邓李乡妆头村、杜杨村、泥河张村</t>
  </si>
  <si>
    <t>2019年11月24日—2020年4月30日</t>
  </si>
  <si>
    <t>邓李乡政府</t>
  </si>
  <si>
    <t>建设规模为8m*130m*3.2m温棚30座及棚内配套，购葡萄苗11700棵，废水一体化设备一套，基地护栏887m,园中道路310m，购大棚王拖拉机1台，耙草机3台，建管理房150m2，流转土地60亩。</t>
  </si>
  <si>
    <t>该项目实施后，不仅可增加村集体经济收益，同时可提高群众农业种植效益，拓宽增收渠道，惠及群众3604人。</t>
  </si>
  <si>
    <t>该项目实施后，可引导鼓励群众调整种植结构，招收贫困群众务工，惠及群众1687人。</t>
  </si>
  <si>
    <t>叶县2019年邓李乡尚闫村村集体经济养牛场建设项目</t>
  </si>
  <si>
    <t>邓李乡尚闫村、璋环寺村、董平村、北碾张村</t>
  </si>
  <si>
    <t>2019年11月22日—2020年4月30日</t>
  </si>
  <si>
    <t>建设存栏300头、30m×18m牛棚4座，围墙322m,大门一座，场内硬化300㎡，长30m牛槽4座，10m×60m草料棚1座，栓牛钢管长400m,管理及原料加工间108.9㎡，新打机井一眼及配套。</t>
  </si>
  <si>
    <t>该项目实施后，可引导鼓励群众调整养殖结构，招收贫困群众务工，惠及群众170人。</t>
  </si>
  <si>
    <t>叶县2020年邓李乡孙寨村蔬菜温室大棚种植项目</t>
  </si>
  <si>
    <t>孙寨村</t>
  </si>
  <si>
    <t>建设8m*90m*3.2m温棚24座及配套，新建10t无塔供水及配套，铺设低压地埋线600m，购6480株葡萄苗，修矿渣路宽4m，厚18cm，长150m，修建护栏690m。</t>
  </si>
  <si>
    <t>该项目实施后，不仅可扶持鼓励村集体经济发展，同时项目可带动547名群众调整种植结构，拓宽增收渠道。</t>
  </si>
  <si>
    <t>该项目实施后，可引导贫困群众，进行种植结构调整，拓宽增收渠道，惠及贫困群众74人。</t>
  </si>
  <si>
    <t>叶县2020年邓李吕庄村高油酸花生种植项目</t>
  </si>
  <si>
    <t>吕庄村</t>
  </si>
  <si>
    <t>建设15m*50m*5m仓库1座，19.5m*5.5m 彩板办公室用房107.25m2 ，管理房30m2，硬化厚18cm，砼c25,场地1500m2，大门1座，围墙厚0.24m，高2.8m，长64.5m，透绿围墙30m,购置石家庄三立5XFZ-40复式风筛比重精选机一台，河南蕫珅机械人字带输送机2台，电子地磅1台，东方红LY1100拖拉机1台，沃德4HJL-3A花生捡拾机2台，豪丰1GKNH—230旋耕机1台，汝南1L—335铧式犁1台，山东鲁工L938加高4.5m抓草机1台，福田五星小金刚三轮25马力2台，谷王4LZ-8B1小麦收割机1台，奥驰V6运输车辆1台，富鑫4HZ-1300GSA型干湿两用花生摘果机4台，HRL26型花生去杂机2台，FX-20000型花生脱粒机2台，亚澳2BFG-13(230)旋耕施肥播种机1台。</t>
  </si>
  <si>
    <t>该项目实施后，可有效引导鼓励该村群众，通过调整农业种植结构，拓宽增收渠道，惠及群众2179人。</t>
  </si>
  <si>
    <t>该项目可惠及贫困群众131人。</t>
  </si>
  <si>
    <t>叶县2020年邓李乡邓李村高油酸花生种植项目</t>
  </si>
  <si>
    <t>邓李村</t>
  </si>
  <si>
    <t>建设10m*30m*5m仓库1座，管理房30m2，硬化厚18cm，砼c25,场地500m2，大门1座，围墙厚0.24m，高2.8m，长95m，购置东方红LX1804拖拉机1台，谷王4LZ-8B1小麦收获机1台，源信1LF440翻转犁1台，豪丰IJH—220还田机（双轴传动）1台，亚澳2BFG—15（270）旋耕施肥播种机1台，豪丰4HW-230花生挖掘机1台，谷王9YF-2200牵引式方捆打捆机1台，豪丰1SP-360深松机1台。</t>
  </si>
  <si>
    <t>该项目实施后，不仅可扶持鼓励村集体经济发展，同时项目可带动830名群众调整种植结构，拓宽增收渠道，预估每户可增收300元。</t>
  </si>
  <si>
    <t>该项目实施后，可引导贫困群众，进行种植结构调整，拓宽增收渠道，惠及贫困群众40人。</t>
  </si>
  <si>
    <t>11、廉村镇项目</t>
  </si>
  <si>
    <t>叶县2019年廉村镇辣椒深加工项目</t>
  </si>
  <si>
    <t>廉村镇</t>
  </si>
  <si>
    <t>沙渡口村（并辐射带动全镇）</t>
  </si>
  <si>
    <t>2019年11月14日—2020年5月30日</t>
  </si>
  <si>
    <t>廉村镇政府</t>
  </si>
  <si>
    <t>计划新建三个标准化车间2400㎡，新建标准化原、辅材料库房、产成品库500㎡，配套基础设施建设500㎡，新建油辣子系列加工生产流水线各一条，质量检测设备及其它配套设备。</t>
  </si>
  <si>
    <t>项目可带动全镇群众18253户，63888人群众发展辣椒种植产业，拓宽增收渠道。</t>
  </si>
  <si>
    <t>该项目可带动全镇贫困群众1292户6912人，发展辣椒种植，拓宽增收渠道。</t>
  </si>
  <si>
    <t>叶县2020年廉村镇村集体经济土豆种植建设项目</t>
  </si>
  <si>
    <t>王店村</t>
  </si>
  <si>
    <t>计划在廉村镇王店村种植土豆1700亩，购置种子、化肥、土地灌溉及机械等配套设施</t>
  </si>
  <si>
    <t>该项目实施后，可引导鼓励村内群众通过种植结构调整增加土地种植效益，惠及群众1009人。</t>
  </si>
  <si>
    <t>该项目可惠及贫困群众535人。</t>
  </si>
  <si>
    <t>12、水寨乡项目</t>
  </si>
  <si>
    <t>叶县2019年水寨桃奉村省派第一书记村集体经济养殖产业建设项目</t>
  </si>
  <si>
    <t>水寨乡</t>
  </si>
  <si>
    <t>桃奉村</t>
  </si>
  <si>
    <t>2019年11月3日—2020年4月25日</t>
  </si>
  <si>
    <t>水寨乡政府</t>
  </si>
  <si>
    <t>建设一个500只标准化肉兔养殖棚（占地500平方，地面硬化，两侧半截砖墙，1530型风机4个，6.5平方水帘4个，18位外挂产箱镀锌笼60组，外挂产箱450个，配套传送带三条，种兔465只，自动饮水设施，井，泵，无塔供水，电缆，配套电力设施，两个保护开关，一个热保护开关，机房加存料仓库两大间不低于150平方，看护房两小间，药品储存室消毒室一小间）。</t>
  </si>
  <si>
    <t>该项目实施后，不仅可增加村集体经济收益，引导群众利用家中空余土地发展养殖，构惠及群众1783人。</t>
  </si>
  <si>
    <t>该项目可引导贫困群众通过家中养殖，拓宽增收渠道，惠及贫困群众100户、386人。</t>
  </si>
  <si>
    <t>叶县2020年水寨乡伍刘村红叶石楠种植项目</t>
  </si>
  <si>
    <t>伍刘村</t>
  </si>
  <si>
    <t>占地10亩，2个大棚，长44米，宽64米，高5米；仓库一座，占地一亩；水电(动力电安装、水管预埋、水管安装、过滤器、自动控制器、大棚水管安装、喷淋安装）；</t>
  </si>
  <si>
    <t>项目可带动该村群众1043人发展种植产业，拓宽增收渠道。</t>
  </si>
  <si>
    <t>该项目可带动全村贫困群众237人，发展种植，拓宽增收渠道。</t>
  </si>
  <si>
    <t>叶县2020年水寨乡蒋李村香椿种植建设项目</t>
  </si>
  <si>
    <t>蒋李村</t>
  </si>
  <si>
    <t>标准化温室大棚建造 6个，长60米，宽10米，最高处4.5米；植保机械；冷藏仓储库</t>
  </si>
  <si>
    <t>项目可带动该村群众923人发展种植产业，拓宽增收渠道。</t>
  </si>
  <si>
    <t>该项目可带动全村贫困群众39人，发展种植，拓宽增收渠道。</t>
  </si>
  <si>
    <t>叶县2020年水寨乡太康村蔬菜温室大棚建设项目</t>
  </si>
  <si>
    <t>太康村</t>
  </si>
  <si>
    <t>育苗大棚2座，每个大棚南北76米、东西40米、檐高3米、顶高5.4米，建筑轴线面积3040平方米，共计6080平方米。</t>
  </si>
  <si>
    <t>项目可带动该村群众1236人发展种植产业，拓宽增收渠道。</t>
  </si>
  <si>
    <t>该项目可带动全村贫困群众200人，发展种植，拓宽增收渠道。</t>
  </si>
  <si>
    <t>叶县2020年水寨乡夸子营村村集体经济温室葡萄棚建设项目</t>
  </si>
  <si>
    <t>夸子营村</t>
  </si>
  <si>
    <t>计划建设50座大棚，长90米，宽12米，高4米，占地100亩；地埋管及滴灌设备；</t>
  </si>
  <si>
    <t>项目可带动该村群众1548人发展种植产业，拓宽增收渠道。</t>
  </si>
  <si>
    <t>该项目可带动全村贫困群众27人，发展种植，拓宽增收渠道。</t>
  </si>
  <si>
    <t>13、夏李乡项目</t>
  </si>
  <si>
    <t>叶县2019年夏李乡苗庄村市派第一书记村集体经济仓储库房建设项目</t>
  </si>
  <si>
    <t>夏李乡</t>
  </si>
  <si>
    <t>夏李乡苗庄村</t>
  </si>
  <si>
    <t>2019年11月13日—11月30日</t>
  </si>
  <si>
    <t>夏李乡政府</t>
  </si>
  <si>
    <t>计划新建标准化仓库房长22米、宽10米、高4米，占地220平方米。</t>
  </si>
  <si>
    <t>该项目实施后，不仅可增加村集体经济收入，同时鼓励引导群众通过产业发展拓宽增收渠道，解决群众就近务工难问题，惠及群众745人。预估每户可增收100元。</t>
  </si>
  <si>
    <t>该项目实施后，可引导贫困群众通过小型产业发展拓宽增收渠道，同时可解决贫困群众就近务工难问题，惠及贫困群众57户、225人。</t>
  </si>
  <si>
    <t>叶县2020年夏李乡岳楼村村集体经济菌类特色大棚种植项目</t>
  </si>
  <si>
    <t>岳楼村</t>
  </si>
  <si>
    <t>计划建设瓜果特色大棚种植项目，占地20亩、使用钢结构建立20个大棚。</t>
  </si>
  <si>
    <t>项目可带动该村群众2008人发展产业种植，拓宽增收渠道。</t>
  </si>
  <si>
    <t>该项目可带动全村贫困群众15人，发展产业种植，拓宽增收渠道。</t>
  </si>
  <si>
    <t>14、叶邑镇项目</t>
  </si>
  <si>
    <t>叶县2020年叶邑镇杜庄村生态农场建设项目</t>
  </si>
  <si>
    <t>杜庄村</t>
  </si>
  <si>
    <t>叶邑镇政府</t>
  </si>
  <si>
    <t>计划购置超低矮果园多功能管理机、旋耕机、锄草轮、开沟机、开沟施肥回填机、埋藤机、祁垄覆膜排灌施肥一体机后配重配加宽轮胎、自走式风送打药机（汽油版）、东方红LX704轮式拖拉机、柴油版微耕机、钻地机4冲程、2冲程汽油版除草机、多功能农用装载机、立派果园运输车LP300A-G各一台；建设200平方存储仓库、育苗室300平方；安装配备围园生产道路路灯、智能水肥一体机、配备7.5潜水泵1台。</t>
  </si>
  <si>
    <t>项目可带动该村群众1815人发展产业种植，拓宽增收渠道。</t>
  </si>
  <si>
    <t>该项目可带动全村贫困群众490人，发展产业种植，拓宽增收渠道。</t>
  </si>
  <si>
    <t>叶县2020年叶邑镇段庄村面粉深加工建设项目</t>
  </si>
  <si>
    <t>段庄村</t>
  </si>
  <si>
    <t>计划建设厂房378平方米；厂区硬化378平方米；购置机械设备及配套设施等</t>
  </si>
  <si>
    <t>项目可实现该村群众小麦种植订单式收购，提高土地种植效益，惠及群众1941人。</t>
  </si>
  <si>
    <t>该项目可带动全村贫困群众445人，提高小麦种植效益，拓宽增收渠道。</t>
  </si>
  <si>
    <t>15、仙台镇项目</t>
  </si>
  <si>
    <t>叶县2020年仙台镇布杨村花菇种植基地建设项目</t>
  </si>
  <si>
    <t>布杨村</t>
  </si>
  <si>
    <t>仙台镇政府</t>
  </si>
  <si>
    <t>计划建设115.5m³混凝土硬化地面；保鲜库350㎡；购置保鲜车一辆；建设简易房2座；安装监控设施及配套；建设14座双层大棚；2座水塔及配套；2眼机井及配套。</t>
  </si>
  <si>
    <t>该项目可带动全村贫困群众19人，发展种植，拓宽增收渠道。</t>
  </si>
  <si>
    <t>16、田庄乡项目</t>
  </si>
  <si>
    <t>叶县2020年田庄乡武楼村优质小麦及花生育种繁育基地建设项目</t>
  </si>
  <si>
    <t>田庄乡</t>
  </si>
  <si>
    <t>武楼村</t>
  </si>
  <si>
    <t>田庄乡政府</t>
  </si>
  <si>
    <t>（一）机械购置：花生选果机、花生脱粒机 、种子色选机 、大型农用拖拉机 、旋耕机、播种机 、自走式花生摘果机 、花生小麦烘干机等各一台。（二）新建厂房777 平方、硬化地坪：962 平方变压器 1 台；</t>
  </si>
  <si>
    <t>项目可带动该村群众2117人发展种植产业，拓宽增收渠道。</t>
  </si>
  <si>
    <t>该项目可带动全村贫困群众537人，发展种植，拓宽增收渠道。</t>
  </si>
  <si>
    <t>叶县2020年田庄乡东李村、道庄村村集体经济农业种植综合建设项目</t>
  </si>
  <si>
    <t>东李村、道庄村</t>
  </si>
  <si>
    <t>流转120亩土地建设钢架结构、自动卷膜大棚75栋，每栋占地面积为8米×116米，拱间距1米。，配套大棚王拖拉机一台，起垄机一台、收获机各一台。灌溉设施，种子、化肥等。储存库800平方米。运输大车2辆。流转土地。打机井10眼。</t>
  </si>
  <si>
    <t>项目可带动该村群众2993发展种植产业，拓宽增收渠道。</t>
  </si>
  <si>
    <t>该项目可带动全乡贫困群众297人，发展种植，拓宽增收渠道。</t>
  </si>
  <si>
    <t>叶县2020年田庄乡康台村中草药种植建设项目</t>
  </si>
  <si>
    <t>康台村</t>
  </si>
  <si>
    <t>购置中草药烘干机一台；中草药收割机一台；运输车三轮车一台，箱式货车一台；喷灌设施一套；彩钢瓦厂房1000平方米；仓库及院内地坪1500平方米。</t>
  </si>
  <si>
    <t>项目可带动该村群众1230人，发展种植产业，拓宽增收渠道。</t>
  </si>
  <si>
    <t>该项目可带动全乡贫困群众48人，发展种植，拓宽增收渠道。</t>
  </si>
  <si>
    <t>17、马庄乡项目</t>
  </si>
  <si>
    <t>叶县2020年马庄回族乡雷庄村活羊交易市场建设项目</t>
  </si>
  <si>
    <t>马庄回族乡</t>
  </si>
  <si>
    <t>雷庄村</t>
  </si>
  <si>
    <t>马庄乡政府</t>
  </si>
  <si>
    <t>拟投资80万元建设活羊交易大厅，安装全国活羊价格电子屏幕，临时存放圈舍4000平方米及配套设施等</t>
  </si>
  <si>
    <t>项目可带动该村群众1052人，发展养殖产业，拓宽增收渠道。</t>
  </si>
  <si>
    <t>该项目可带动全乡贫困群众40人，发展养殖，拓宽增收渠道。</t>
  </si>
  <si>
    <t>叶县2020年马庄回族乡李庄村食用菌大棚建设项目</t>
  </si>
  <si>
    <t>李庄村</t>
  </si>
  <si>
    <t>1.搭建食用菌种植大棚10个；2.打机井1眼，并配套水泵、水罐、电力线路及喷水管网；3.建设长20米，宽10米制棒车间及接种车间各1个；4.建设长10米宽10米灭菌车间1个，配备蒸汽锅炉1台及配套管道；建设长40米宽7.5米的养菌棒大棚6个；建设400立米储存库1座配套制冷设备；制作菌棒流水线设备一套（含粉碎机、拌料机、装贷机、接种机、封口机等）。</t>
  </si>
  <si>
    <t>该项目可带动全乡贫困群众28人，发展种植，拓宽增收渠道。</t>
  </si>
  <si>
    <t>18、洪庄杨镇项目</t>
  </si>
  <si>
    <t>叶县2020年洪庄杨镇蒋湾村花生深加工建设项目</t>
  </si>
  <si>
    <t>洪庄杨镇</t>
  </si>
  <si>
    <t>蒋湾村</t>
  </si>
  <si>
    <t>洪庄杨镇政府</t>
  </si>
  <si>
    <t>计划建设占地面积12亩，建设1F钢结构生产车间2座，建筑面积1175㎡；建设钢结构料仓1栋，建设面积120㎡，购置生产加工设备。此外，厂区路面硬化及其配套道路、排水、电气等工程。</t>
  </si>
  <si>
    <t>项目可带动该村群众2067人，发展种植产业，拓宽增收渠道。</t>
  </si>
  <si>
    <t>该项目可带动全镇贫困群众37人，发展种植，拓宽增收渠道。</t>
  </si>
  <si>
    <t>叶县2020年洪庄杨镇唐马村“两瓜一菜”大棚建设项目</t>
  </si>
  <si>
    <t>唐马村</t>
  </si>
  <si>
    <t>计划建设占地200亩，蔬菜蜜瓜大棚80座，建筑面积55200M²，同时配备相关配套设施。</t>
  </si>
  <si>
    <t>项目可带动该村群众1087人，发展种植产业，拓宽增收渠道。</t>
  </si>
  <si>
    <t>该项目可带动全镇贫困群众24人，发展种植，拓宽增收渠道。</t>
  </si>
  <si>
    <t>19、龚店镇项目</t>
  </si>
  <si>
    <t>叶县2020年龚店镇余王村金银花种植项目</t>
  </si>
  <si>
    <t>龚店镇</t>
  </si>
  <si>
    <t>余王村</t>
  </si>
  <si>
    <t>龚店镇政府</t>
  </si>
  <si>
    <t>烘干设备1套；架电、地埋管、水泵等配套设施。</t>
  </si>
  <si>
    <t>项目可带动该村群众1287人，发展种植产业，拓宽增收渠道。</t>
  </si>
  <si>
    <t>该项目可带动全村贫困群众20人，发展种植，拓宽增收渠道。</t>
  </si>
  <si>
    <t>20、九龙街道项目</t>
  </si>
  <si>
    <t>叶县2020年九龙街道孟南村石磨面粉厂建设项目</t>
  </si>
  <si>
    <t>九龙街道</t>
  </si>
  <si>
    <t>孟南村</t>
  </si>
  <si>
    <t>建设面粉厂厂房一座，建设面积1000平方米（采用钢结构进行建设）。钢板粮仓1000吨一座。</t>
  </si>
  <si>
    <t>项目可带动该村群众2800人，发展种植产业，拓宽增收渠道。</t>
  </si>
  <si>
    <t>该项目可带动全村贫困群众47人，发展种植，拓宽增收渠道。</t>
  </si>
  <si>
    <t>21、盐都街道项目</t>
  </si>
  <si>
    <t>叶县2020年盐都街道采摘农业园建设项目</t>
  </si>
  <si>
    <t>休闲农业</t>
  </si>
  <si>
    <t>盐都街道</t>
  </si>
  <si>
    <t>李村</t>
  </si>
  <si>
    <t>李村发展大型农业观光采摘园，种植羊肚菌大棚10座，占地4800平方。种植桃树5亩。并计划今年春发展大棚西瓜20亩，草莓大棚5亩，不同月份成熟桃树10亩，钢架玻璃温室观光采摘大棚一座10亩，麦收后引导全村村民土地入股800亩，计划建造一个容纳500吨的农作物简易棚一座</t>
  </si>
  <si>
    <t>项目可带动该村群众1547人，发展种植产业，拓宽增收渠道。</t>
  </si>
  <si>
    <t>该项目可带动全村贫困群众21人，发展种植，拓宽增收渠道。</t>
  </si>
  <si>
    <t>22、昆阳街道项目</t>
  </si>
  <si>
    <t>叶县2020年昆阳街道潘寨村豆腐深加工建设项目</t>
  </si>
  <si>
    <t>昆阳街道</t>
  </si>
  <si>
    <t>潘寨村</t>
  </si>
  <si>
    <t>该项目占地面积4590㎡（约6.9亩），总建筑面积1550㎡。项目新建钢结构厂房1栋，建筑面积1500㎡；新建辅助用房，建筑面积50㎡。道路硬化900㎡。包含土建工程，电气、排水、通风工程及生产配套设施工程。</t>
  </si>
  <si>
    <t>项目可带动该村群众980人，发展豆类种植产业，拓宽增收渠道。</t>
  </si>
  <si>
    <t>该项目可带动全村贫困群众36人，发展豆类种植，拓宽增收渠道。</t>
  </si>
  <si>
    <t>二、就业类项目</t>
  </si>
  <si>
    <t>1、住建局项目</t>
  </si>
  <si>
    <t>叶县2020年村集体经济标准化厂房变压器及配套工程项目</t>
  </si>
  <si>
    <t>扶贫车间</t>
  </si>
  <si>
    <t>项目涉及全县9个乡镇，叶邑镇、辛店镇、保安镇、仙台镇、夏李乡、常村镇、龙泉乡、水寨乡、廉村镇。</t>
  </si>
  <si>
    <t>叶邑镇段庄村、朱岗村、大王庄村、思城村、杜庄村、樊庄村、李公甫村、王庄村；辛店镇西徐庄、张寺滩村、刘文祥村、南房村大竹园村、南王庄、赵沟村、焦庄、油坊李、张寺滩；保安镇官庄村、三村、寨王村、菜屯村、柳庄村、杨令庄；仙台镇丰王村、阁老吴村、南庞庄村、王吉庄村；夏李乡油坊头村、郭庄村；
常村镇府君庙村、刘东华村、下马庄、杨林庄、养凤沟、大娄庄；龙泉乡沈庄村；
水寨乡老街村；廉村镇申王村等39个行政村。</t>
  </si>
  <si>
    <t>2019年7月20日—8月10日</t>
  </si>
  <si>
    <t>县住建局</t>
  </si>
  <si>
    <t>为我县39个村集体经济标准化厂房敷设电缆、水泥线杆组立，架空电线敷设，安装避雷器，安装隔离开关、变压器等。</t>
  </si>
  <si>
    <t>该项目实施后可有效增强村集体经济标准化车间招商优势，保证群众家门口务工，惠及群众92209人</t>
  </si>
  <si>
    <t>该项目实施后，可惠及贫困群众19150人</t>
  </si>
  <si>
    <t>2、县人劳局项目</t>
  </si>
  <si>
    <t>叶县2020年建档立卡贫困户外出务工交通费补贴项目</t>
  </si>
  <si>
    <t>外出务工补贴</t>
  </si>
  <si>
    <t>县人劳局</t>
  </si>
  <si>
    <t>以全县建档立卡外出务工贫困劳动力为重点，通过交通费补助，增加外出务工人员的积极性，减少后顾之忧，增加贫困家庭的收入。</t>
  </si>
  <si>
    <t>增加外出务工人员的积极性，增加贫困家庭收入</t>
  </si>
  <si>
    <t>带动18个乡镇建档立卡贫困劳动力的积极性，惠及贫困群众3500人</t>
  </si>
  <si>
    <t>3、水寨乡项目</t>
  </si>
  <si>
    <t>叶县2020年水寨乡灰河郭村村集体经济标准化厂房集中配套建设项目</t>
  </si>
  <si>
    <t>灰河郭村、董刘村、伍刘村、屈庄村、余寨村、南坡王、桃奉宋等7个行政村。</t>
  </si>
  <si>
    <t>2020年8月15日—2020年11月30日</t>
  </si>
  <si>
    <t>新建机井2眼及配套设施；厂区供电线路架空线路，配10米5根电线杆，导线架设绝缘铝绞线约2.9Km，架设杆上500KVA变压器；新修主干道长237米，宽4米，厚18厘米；新修桥涵一个，长12米，宽7米；新建仓库230平方等必要的配套设施。</t>
  </si>
  <si>
    <t>该项目实施后，可增强村集体经济标注化厂房竞争优势，提高厂房租赁效益。项目建设产权归村集体经济所有，收益保证不低于财政投入资金8%，惠及群众6924人。</t>
  </si>
  <si>
    <t>该项目实施后可有效增强标准化厂房竞争力，吸纳贫困群众就近务工，惠及贫困群众1630人。</t>
  </si>
  <si>
    <t>三、教育扶贫类项目</t>
  </si>
  <si>
    <t>县扶贫办</t>
  </si>
  <si>
    <t>2019年叶县“雨露计划”短期技能下半年补助工程</t>
  </si>
  <si>
    <t>雨露计划</t>
  </si>
  <si>
    <t>涉及全县531个行政村</t>
  </si>
  <si>
    <t>2019年9月1日—2020年1月1日</t>
  </si>
  <si>
    <t>计划补助1100名贫困户。</t>
  </si>
  <si>
    <t>为全县18各乡镇1100人贫困群众实施教育补助助学工程</t>
  </si>
  <si>
    <t>2019年叶县秋季“雨露计划”职业教育补助工程</t>
  </si>
  <si>
    <t>2019年11月1日—2020年2月29日</t>
  </si>
  <si>
    <t>计划补助1000名贫困学生，每人1500元。</t>
  </si>
  <si>
    <t>为全县18各乡镇1500人贫困群众实施教育补助助学工程</t>
  </si>
  <si>
    <t>2020年叶县春季“雨露计划”职业教育补助工程</t>
  </si>
  <si>
    <t>2020年6月1日—8月31日</t>
  </si>
  <si>
    <t>计划补助1500名贫困学生，每人1500元。</t>
  </si>
  <si>
    <t>为全县18各乡镇1500人贫困群众实施短期技能补贴工程</t>
  </si>
  <si>
    <t>2020年叶县“雨露计划”短期技能上半年补助工程</t>
  </si>
  <si>
    <t>计划补助500名贫困户。</t>
  </si>
  <si>
    <t>为全县18各乡镇500人贫困群众实施短期技能补贴工程</t>
  </si>
  <si>
    <t>四、健康扶贫类项目</t>
  </si>
  <si>
    <t>县残联项目</t>
  </si>
  <si>
    <t>叶县2020年贫困残疾人购买辅助器械项目</t>
  </si>
  <si>
    <t>医疗救助</t>
  </si>
  <si>
    <t>常村镇常村村、刘东华；夏李乡牛头李村、葛庄村、杨庄村、候庄村、滹坨村、丁庄村、曹王村、夏北村；龚店乡司赵村、水牛杜、前棠、龚西、史堂、金庄、边庄；马庄乡马庄村、李庄村、水郭村、雷庄村、大陈庄村、习楼村、张庄村、小河赵村；任店镇史营、中其营、后营、瓦店、燕庄、大营、后营、双河营、中其营、高营村；保安镇花山吴村四组、一组、二组、四组、五组、三组、寨王村一组、二组、四组；昆阳街道南街、
大王庄村；邓李乡何马村；盐都街道曹庄村；九龙街道杨庄、孟北、大南、张圪垱、西菜园、北关；叶邑镇同公寨村八组、一组、大桥村、北水城村、南大王庄村、孟庄村、梅湾村；廉村镇任庄村、肖马村、前崔村、王博儒、乔庄村、台杨村、南齐庄村二组、五组、高柳村；水寨乡东盆王村、董刘村、伍刘村、夸子营村、杜楼村、蔡寺村、南坡王村、关庙李村、水寨村、桃丰村；辛店镇李寨村、大竹园村、岗王村、杨庄村、东柳庄村、柿园村、油坊李村、南房庄村、大木厂村、杨八缸村、中邢村、程庄村、白庄村、蒋庄村、卞沟村、东房庄村、徐庄村；仙台镇老程庄、娄庄村、辛堂村、西董庄、韩庄寺、刁庄村、吴庄村、罗庄村、马庄村、北庞庄、司庄村、邱庄村
南庞庄、阁老吴；田庄乡梁寨村、后党村、三官庙村；龙泉乡白浩庄村、北大营村、草厂村、单营村、胡营村、贾庄村、雷岗村、李明己村、娄凡村、南大营村、权印村、武庄村、赵庄村、全集村。</t>
  </si>
  <si>
    <t>2020年3月26日—4月2日</t>
  </si>
  <si>
    <t>县残联</t>
  </si>
  <si>
    <t>计划为我县18个乡镇，358名建档立卡贫困残疾群众购买轮椅、四脚拐、助行器、坐便椅、腋拐、助听器、盲杖等辅助器械。</t>
  </si>
  <si>
    <t>该项目实施后，可有效帮助贫困残疾群众改善日常生活条件，惠及群众258人</t>
  </si>
  <si>
    <t>该项目实施后，可有效帮助贫困残疾群众改善日常生活条件，惠及群众358户、1128人</t>
  </si>
  <si>
    <t>五、金融扶贫类项目</t>
  </si>
  <si>
    <t>金融办项目</t>
  </si>
  <si>
    <t>叶县2020年贫困户贷款贴息项目</t>
  </si>
  <si>
    <t>贷款贴息</t>
  </si>
  <si>
    <t>2020年3月1日—12月30日</t>
  </si>
  <si>
    <t>县金融办</t>
  </si>
  <si>
    <t>对贫困户贷款进行贴息</t>
  </si>
  <si>
    <t>为贫困群众提供贷款贴息，鼓励贫困群众发展产业，拓宽增收渠道。</t>
  </si>
  <si>
    <t>该项目实施后可惠及贫困群众1136户，3976人。</t>
  </si>
  <si>
    <t>六、生活条件改善类项目</t>
  </si>
  <si>
    <t>1、农业农村局项目</t>
  </si>
  <si>
    <t>叶县2020年贫困村及贫困发生率较高村村级粪污处理配套设施建设项目</t>
  </si>
  <si>
    <t>厕所改造</t>
  </si>
  <si>
    <t>涉及邓李乡、水寨乡、辛店镇、叶邑镇、保安镇等5个乡镇</t>
  </si>
  <si>
    <t>涉及任店镇史营村、任四村、燕庄村、刘岭村、郭营村；保安镇菜屯村、李湾村、冯庵村、余康村；廉村镇刘宋庄村、后王村、路庄村、刘店村、吕庄村、前崔村；田庄康台村、中街村、半坡常村、孙楼庄村、英李村、大张村、张林庄村、梁寨村、尤僚村、大牛庄村、西孙庄村、黄营村、张申庄村、道庄村；邓李乡妆头村、庙李村、杜杨村、后炉村、杜谢村、许庄村、中彭村、銮场李村、丁杨村、庙王村、泥车村、董平村、孙寨村、璋环寺村、大魏庄村；水寨乡董刘村、杜楼村、余寨村、东屈庄村、黄庄村、灰河郭庄村、老街村、留侯店村、南坡王村、桃奉村、桃丰宋村、天边徐村、伍刘村、小庄王村、徐王村、只吴村、蔡寺村、关庙沟、东盆王村、夸子营村；辛店镇东白庄村、大木厂村、大徐村、东房庄村、东柳庄村、南焦庄村、雷草洼村、李寨村、刘文祥村、柿园村、铁佛寺村、西徐庄村、大竹园村、新杨庄村、中邢村、油房李村、赵沟村、桐树庄村、南房庄村；叶邑镇大乔村、南大王庄村、樊庄村、老鸦张村、李公甫村、思城村、西王庄村、朱岗村、杜庄村、段庄村、夏庄村、邮亭、安庄村、蔡庄村、东毛庄村、高道士村、金湾村、孟庄村、沈湾、收金店村、万渡口村；保安镇官庄村等76个村庄</t>
  </si>
  <si>
    <t>2020年5月12日—6月25日</t>
  </si>
  <si>
    <t>计划在项目涉及村村级大三格化粪池需建设76个，每个约18万元，配备76辆抽粪车，每辆约10万元，完善提升村级粪污集中处理配套设施。</t>
  </si>
  <si>
    <t>该项目实施后，可有效解决项目村级粪污处理化能提，改善村内人居卫生环境条件，惠及群众80224人。</t>
  </si>
  <si>
    <t>该项目可惠及贫困群众19322人</t>
  </si>
  <si>
    <t>2、水利局项目</t>
  </si>
  <si>
    <t>叶县2017年农村饮水安全巩固提升工程</t>
  </si>
  <si>
    <t>安全饮水</t>
  </si>
  <si>
    <t>全县11个乡镇27个贫困村</t>
  </si>
  <si>
    <t>保安镇牛安、仙台镇王吉庄、老范寨，叶邑镇思城、西王庄，常村镇府君庙、刘东华、瓦房庄，辛店镇西徐庄、新杨庄、雷草洼，夏李乡董湖，田庄乡半坡常，龙泉乡曹庄、小河郭、沈庄、卸营，水寨乡天边徐，廉村镇牛王庙保安镇庙岗、李吴庄、花山吴，叶邑镇樊庄、南大王庄，，辛店镇大竹园、铁佛寺，常村镇大娄庄，</t>
  </si>
  <si>
    <t>2017年10月21日—2018年3月21日</t>
  </si>
  <si>
    <t>县水利局</t>
  </si>
  <si>
    <t>叶县27个贫困村安全饮水提升工程，建饮水工程27处，新打水源井26眼，配套潜水泵27台，配套压力罐27套，消毒设施27套，新建管理用房27处，铺设配水及入户管网共365588m等。</t>
  </si>
  <si>
    <t>全县11个乡镇27个贫困村居民饮36200人水问题。</t>
  </si>
  <si>
    <t>该项目实施后，可解决贫困群众1498人安全饮水问题。</t>
  </si>
  <si>
    <t>叶县2017年脱贫攻坚安全饮水建设项目</t>
  </si>
  <si>
    <t>涉及全县23个贫困村</t>
  </si>
  <si>
    <t>保安镇白庙、保安镇官庄、保安镇吕楼、常村镇柴巴、常村镇尹湾、常村镇杨林庄、常村镇养丰沟、常村镇葛河、夏李乡杨庄、夏李乡张庄、辛店镇中邢沟、辛店镇王文成、辛店镇刘文祥、田庄乡道庄、水寨乡灰河郭庄、水寨乡屈庄、水寨乡桃奉、水寨乡宋庄、水寨乡小庄王、龙泉乡大湾张、廉村镇韩庄、廉村镇乔庄</t>
  </si>
  <si>
    <t>2017年11月19日—2018年12月20日</t>
  </si>
  <si>
    <t>该项目重点解决全县23个贫困村安全饮水建设任务</t>
  </si>
  <si>
    <t>为23个贫困村建设饮水安全工程,解决28985人饮水问题.</t>
  </si>
  <si>
    <t>项目惠及贫困群众9089人。</t>
  </si>
  <si>
    <t>叶县2017—2018年脱贫攻坚安全饮水建设项目</t>
  </si>
  <si>
    <t>涉及全县23个贫困发生率较高的村</t>
  </si>
  <si>
    <t>保安镇花阳村、保安镇柳庄村、保安镇三村、保安镇魏岗铺村、保安镇辛庄村、保安镇一村、保安镇寨王村、常村镇孤古岭村、常村镇金龙嘴村、常村镇李家庄村、常村镇暖泉村
常村镇赵岭村、常村镇中马村、水寨乡关庙李村、水寨乡太康村、水寨乡徐王村、夏李乡苗庄村、仙台镇丰王村、辛店镇程庄村、辛店镇大木厂村、辛店镇岗底村、辛店镇遂庄村
辛店镇赵寨村</t>
  </si>
  <si>
    <t>2018年5月16日—2018年6月16日</t>
  </si>
  <si>
    <t>该项目重点解决全县23个贫困发生率较高村安全饮水建设任务</t>
  </si>
  <si>
    <t>为23个贫困发生率较高村建设饮水安全工程,解决26402人饮水问题.</t>
  </si>
  <si>
    <t>项目惠及贫困群众3867人。</t>
  </si>
  <si>
    <t>叶县2018年保安镇、辛店镇农村饮水安全巩固提升暨村村通自来水工程</t>
  </si>
  <si>
    <t>保安镇、辛店镇</t>
  </si>
  <si>
    <t>保安镇冯庵 、寨河 、小杨庄 、文寨 、蔡屯 5个行政村；辛店镇杨庄寨、 新蒋庄、 丁庄 、杨茂吴 、南房庄、田寨、桐树庄、常派庄、郭岗、卞沟行政村砚池沟自然村等10个行政村</t>
  </si>
  <si>
    <t>2018年6月13日—2018年10月12日</t>
  </si>
  <si>
    <t>县水利局
保安镇政府
辛店镇政府</t>
  </si>
  <si>
    <t>保安镇建设饮水工程5处，其中重建2处，改造工程3处。新打水源井5眼，配套潜水泵5台套，安装压力罐4套；辛店镇建设饮水工程10处，其中新建工程5处，重建工程1处，改造工程4处。新打水源井8眼，配套潜水泵10台套，安装压力罐10套。</t>
  </si>
  <si>
    <t>为本乡镇，15个村实施农村饮水巩固提升工程，受益人数16174人。</t>
  </si>
  <si>
    <t>项目可惠及贫困群众823人</t>
  </si>
  <si>
    <t>叶县2018年常村镇农村饮水安全巩固提升暨村村通自来水工程</t>
  </si>
  <si>
    <t>毛洞、黄湾、孤山 、南马庄、 常村、响堂
、罗圈湾、马顶山 、尹湾、 文庄、和平岭11个行政村</t>
  </si>
  <si>
    <t>县水利局
常村镇政府</t>
  </si>
  <si>
    <t>建设饮水工程14处，其中新建工程1处，重建工程5处，扩建工程4处，改造工程3处，管网延伸工程1处。新打水源井9眼，配套潜水泵11台套，安装压力罐11套。</t>
  </si>
  <si>
    <t>为本乡镇，11个村实施农村饮水巩固提升工程，受益人数14737人。</t>
  </si>
  <si>
    <t>项目可惠及贫困群众40140人</t>
  </si>
  <si>
    <t>叶县2018年夏李乡农村饮水安全巩固提升暨村村通自来水工程</t>
  </si>
  <si>
    <t>小集、雷草湾、姜园、前董、孙庵、田庄、 岗马、 坟沟、夏北、夏南、小河郭 、丁庄、向阳、十二里、牛头李15个行政村</t>
  </si>
  <si>
    <t>县水利局
夏李乡政府</t>
  </si>
  <si>
    <t>建设饮水工程13处，其中新建工程4处，重建工程8处，管网延伸1处。新打水源井12眼，配套潜水泵12台套，安装压力罐12套。</t>
  </si>
  <si>
    <t>为本乡镇，15个村实施农村饮水巩固提升工程，受益人数24837人。</t>
  </si>
  <si>
    <t>项目可惠及贫困群众451人</t>
  </si>
  <si>
    <t>叶县2018年龙泉乡农村饮水安全巩固提升暨村村通自来水工程</t>
  </si>
  <si>
    <t>南大营、大来庄、白浩庄、半截楼、李明已 、郭吕庄、铁张、北大营、娄凡、武庄、 赵庄、全集、冡张、齐庄、辛庄、王楼20个行政村</t>
  </si>
  <si>
    <t>县水利局
龙泉乡政府</t>
  </si>
  <si>
    <t>建设饮水工程20处，其中新建工程16处，重建工程4处。新打水源井20眼，配套潜水泵20台套，安装压力罐20套。</t>
  </si>
  <si>
    <t>为本乡镇，20个村实施农村饮水巩固提升工程，受益人数28808人。</t>
  </si>
  <si>
    <t>项目可惠及贫困群众839人</t>
  </si>
  <si>
    <t>叶县2018年仙台镇农村饮水安全巩固提升暨村村通自来水工程</t>
  </si>
  <si>
    <t>崔王、东寨、西寨、贾庄、贾刘、前王、火山铺 、司庄、毛张、辛楼、大孙庄、杨庄、东董庄、盐东、刘建庄、坡魏、楼刘、耙张、小辛、潘庄、辛堂 、黄李、董寨 、西董庄、吴哲庄、吴庄、李庄、刁庄、扁担李、邱庄 30个行政村</t>
  </si>
  <si>
    <t>县水利局
仙台镇政府</t>
  </si>
  <si>
    <t>建设饮水工程6处，其中新建工程5处，改造工程1处。新打水源井9眼，配套潜水泵9台套，安装压力罐6套。</t>
  </si>
  <si>
    <t>为本乡镇，30个村实施农村饮水巩固提升工程，受益人数35528人。</t>
  </si>
  <si>
    <t>项目可惠及贫困群众1115人</t>
  </si>
  <si>
    <t>叶县2018年叶邑镇农村饮水安全巩固提升暨村村通自来水工程</t>
  </si>
  <si>
    <t>梅湾 、吴圪垱 、水郭 、沈湾 、万渡口 、连湾 、蔡庄、 倒马沟、 东刘庄、 南大陈庄、 孟庄 、夏庄、 安庄、 南水城、 同心寨、 金湾、 赵庄、收金店、 八里园、 双庄 、东毛庄、 盆杨、 邮亭、 常庄、兰庄、大乔26个行政村</t>
  </si>
  <si>
    <t>县水利局
叶邑镇政府</t>
  </si>
  <si>
    <t>建饮水工程25处，其中新建工程18处，重建工程5处，改造工程2处。
新打水源井24眼，配套潜水泵25台套，安装压力罐25套。</t>
  </si>
  <si>
    <t>为本乡镇，26个村实施农村饮水巩固提升工程，受益人数38590人。</t>
  </si>
  <si>
    <t>项目可惠及贫困群众1341人</t>
  </si>
  <si>
    <t>叶县2018年任店镇、马庄乡、田庄乡农村饮水安全巩固提升暨村村通自来水工程</t>
  </si>
  <si>
    <t>任店镇、马庄乡、田庄乡</t>
  </si>
  <si>
    <t>任店镇尚武营、秋河、中其营、朱李庄、胡庄、月庄、岳安、毛庄、燕庄、平李庄、屈庄、灰河营、宋营、高营、瓦店、任一、任二、任三、任四、双河营、后营、前营、克庄等23个行政村；马庄乡李庄 、马庄、 习楼、小河赵4个行政村；田庄乡金岗李、后李 、柏树李 、康台 、张申庄 、 牛庄、西孙庄、黄营、道庄村（井张自然村）、岗马村、东李、梁寨、张林庄、大张、英李、孙娄庄、后党、 武楼村、尤潦、千兵营、前党、三官庙、东杨庄、田庄、宋庄、邵奉街、邵奉店等27个行政村</t>
  </si>
  <si>
    <t>县水利局
任店镇政府
马庄乡政府
田庄乡政府</t>
  </si>
  <si>
    <t>任店镇建设饮水工程18处，其中新建工程10处，重建1处，改造7处。新打水源井15眼，配套潜水泵17台套，安装压力罐15套；马庄乡建设饮水工程3处，其中新建工程1处，重建工程1处，改造工程1处。新打水源井2眼，配套潜水泵3台套，安装压力罐3套；田庄乡建饮水工程19处，其中新建工程1处，重建工程3处，改造工程15处。
新打水源井18眼，配套潜水泵20台套，安装压力罐19套。</t>
  </si>
  <si>
    <t>为全县49个村实施农村饮水巩固提升工程，受益人数9.41万人。</t>
  </si>
  <si>
    <t>项目可惠及贫困群众1329人</t>
  </si>
  <si>
    <t>叶县2018年龚店镇、洪庄杨镇农村饮水安全巩固提升暨村村通自来水工程</t>
  </si>
  <si>
    <t>龚店镇、洪庄杨镇</t>
  </si>
  <si>
    <t>龚店镇边庄、司赵、叶寨、贺渡口、姜庄、金庄、泥河张、辛庄、余王、支刘、苏科、余营、王营等13个行政村；洪庄杨镇观上 、小庄 、董庄 、麦刘、 唐马 、裴昌庙、 姜渡口、炼石店、 张徐 、翟杨 、 焦庄等11个行政村；</t>
  </si>
  <si>
    <t>县水利局
龚店镇政府
洪庄杨镇政府</t>
  </si>
  <si>
    <t>为龚店镇建设饮水工程14处，其中新建工程11处，重建1处，改造工程2处。新打水源井14眼，配套潜水泵14台套，安装压力罐13套。洪庄杨镇新建饮水工程11处，其中新建工程10处，管网延伸1处。新打水源井10眼，配套潜水泵10台套，安装压力罐10套。</t>
  </si>
  <si>
    <t>为以上2个乡镇，24个村实施农村饮水巩固提升工程，受益人数14680人。</t>
  </si>
  <si>
    <t>项目可惠及贫困群众551人</t>
  </si>
  <si>
    <t>叶县2018年邓李乡农村饮水安全巩固提升暨村村通自来水工程</t>
  </si>
  <si>
    <t>康营、中彭、徐庄、何马、湾李、吕庄、杜谢、泥车、碾张、尚闫、銮场李、郝庄 、构树王、魏王、马湾等15个行政村</t>
  </si>
  <si>
    <t>县水利局
邓李乡政府</t>
  </si>
  <si>
    <t>建饮水工程14处，其中新建工程11处，改造工程3处。新打水源井11眼，配套潜水泵12台套，安装压力罐12套。</t>
  </si>
  <si>
    <t>为该乡镇，15个行政村实施农村饮水巩固提升工程，受益人数5.4万人。</t>
  </si>
  <si>
    <t>项目可惠及贫困群众773人</t>
  </si>
  <si>
    <t>叶县2018年廉村镇农村饮水安全巩固提升暨村村通自来水工程</t>
  </si>
  <si>
    <t>邵庄、南余庄、沟孙、南吕庄 、汪庄、任庄、王丰贞、刘宋庄、 闫庄 、黄谷李、瓦赵、刘店、赫杨、台杨、尚马、东水郭、齐贤王、桥陈、老段庄、东张庄、袁庄、庆庄、路庄村、老龚庄、 廉村、 大刘庄 26个行政村</t>
  </si>
  <si>
    <t>县水利局
廉村镇政府</t>
  </si>
  <si>
    <t>建设饮水工程24处，其中新建工程21处，重建工程1处，改造工程2处。新打水源井25眼，配套潜水泵25台套，安装压力罐24套。</t>
  </si>
  <si>
    <t>为本乡镇，26个村实施农村饮水巩固提升工程，受益人数33363人。</t>
  </si>
  <si>
    <t>项目可惠及贫困群众848人</t>
  </si>
  <si>
    <t>叶县2018年水寨乡农村饮水安全巩固提升暨村村通自来水工程</t>
  </si>
  <si>
    <t>水寨乡东盆王 、蔡寺、 桃丰宋 、屈庄、 董刘、 灰河郭、伍刘、 杜楼、关庙沟 、孤佛寺李、 余寨 、霍姚、 黄庄 、高庄14个行政村；</t>
  </si>
  <si>
    <t>县水利局
水寨乡政府</t>
  </si>
  <si>
    <t>建设饮水工程12处，其中新建工程2处，改造工程10处。新打水源井8眼，配套潜水泵8台套，安装压力罐8套。</t>
  </si>
  <si>
    <t>为本乡镇，14个行政村实施农村饮水巩固提升工程，受益人数13721人。</t>
  </si>
  <si>
    <t>项目可惠及贫困群众1513人</t>
  </si>
  <si>
    <t>叶县2018年九龙、盐都、昆阳街道办事处农村饮水安全巩固提升暨村村通自来水工程</t>
  </si>
  <si>
    <t>九龙街道办事处、盐都街道办事处、昆阳街道办事处</t>
  </si>
  <si>
    <t>九龙街道典庄、杨庄、秦赵、韩丰、堤郑、大南、孟北、大北、邱寨9个行政村；盐都街道胡村、孙弯、刘庄、张庄、问村、余庄、程寨7个行政村；昆阳街道南大桥、沟王、陈庄、圪当店、聂楼、大王庄
6个行政村</t>
  </si>
  <si>
    <t>县水利局
九龙街道办事处、盐都街道办事处、昆阳街道办事处</t>
  </si>
  <si>
    <t>建设城市管网延伸工程22处，铺设管道280760米，入户安装8649户。</t>
  </si>
  <si>
    <t>为本街道办事处，22个村实施农村饮水巩固提升工程，受益人数34206人。</t>
  </si>
  <si>
    <t>项目可惠及贫困群众496人</t>
  </si>
  <si>
    <t>叶县2018年安全饮水维护工程</t>
  </si>
  <si>
    <t>叶邑镇、廉村镇、水寨乡、保安镇、辛店镇、常村镇、仙台镇、夏李乡、邓李乡、龚店镇、洪庄杨镇、任店镇、龙泉乡、昆阳街道、九龙街道、盐都街道等16个乡镇</t>
  </si>
  <si>
    <t>叶邑镇高道士、东止张村、北水城、老鸦张、宋寨村、北村、盐都办事处郑庄、曹庄、李村、沟李、仙台镇北庞庄、孟王、草寺杨、南庞庄、东北拐、韩庄寺、老程庄、盐西、老樊寨、娄庄、王老君、九龙办事处张圪垱、孟南、常村镇文集、大毛庄、金沟、石院墙、葛河、水寨乡天边徐、蒋李、河北赵、龚店乡龚店、水牛杜、十里铺、洪庄杨镇蒋湾、王庄、王湾、洪庄杨、廉村镇韩庄、谷东、前崔、申王、高柳、牛王庙、后王、王三寨、坟台徐、后崔、新顾、穆寨、马庄、二郎庙、沙渡口、姚王、葛刘、台李、纸陈、王卜如、昆阳街道三里湾、堰口、潘寨、龙泉乡牛杜村、小河王、贾庄村、龙泉、胡营、权印、草厂新村、任店镇辉岭、古路湾、寺庄、新营、柳疙瘩营、汪营、史营、高营、邓李乡后炉、董平、后邓、孙寨、杜杨、庙王、雷辛庄、璋环寺、构树王、张高、魏庄、军张、夏李乡侯庄、呼沱、先庄、岳楼、小官庄、曹王、保安镇余康、文寨、杨庄寺、暴沟、东官庄、辛店镇刘文祥、赵沟、张寺滩、常楼、龚庄、杨八缸等105个村。</t>
  </si>
  <si>
    <t>2018年11月12日—12月12日</t>
  </si>
  <si>
    <t>本次本工程 配套HY-50次氯酸钠发生器40台，维修消毒设备29台，压力罐需除锈73台</t>
  </si>
  <si>
    <t>该项目实施后，可为全县16个乡镇106个行政村，安全饮水网站进行维护，受益群众652473人。</t>
  </si>
  <si>
    <t>该项目实施后，可解决贫困群众19422人安全饮水问题。</t>
  </si>
  <si>
    <t>叶县2019年农村饮水安全巩固提升工程建设项目</t>
  </si>
  <si>
    <t>辛店镇、保安镇、常村镇，九龙办事处、任店镇、田庄乡。</t>
  </si>
  <si>
    <t>保安镇杨四庄、二村，辛店镇杨庄寨，常村镇石院墙，任店镇董庄村、前营，田庄乡梁寨村，九龙街道办事处西李庄、西菜园</t>
  </si>
  <si>
    <t>2019年12月6日—2020年4月9日</t>
  </si>
  <si>
    <t>建设饮水工程9处,新打水源井4眼，配套潜水泵6台套；安装压力罐5套；铺设配水管网长度为108875m。</t>
  </si>
  <si>
    <t>解决6个乡镇办事9个行政村9808人的安全饮水问题</t>
  </si>
  <si>
    <t>解决6个乡镇办事9个行政村惠及贫困群众449人</t>
  </si>
  <si>
    <t>七、基础设施类项目</t>
  </si>
  <si>
    <t>1、水利局项目</t>
  </si>
  <si>
    <t>叶县2019年常村镇下马庄村村集体经济艾草加工水井配套设施建目</t>
  </si>
  <si>
    <t>常村镇下马庄村</t>
  </si>
  <si>
    <t>2019年12月7日—12月22日</t>
  </si>
  <si>
    <t>打深井1眼（深200-300米），配套潜水泵、10t压力罐各一台套等</t>
  </si>
  <si>
    <t>该项目实施可带动村内群众，通过调整种植结构，增加土地种植效益，惠及群众1009人。</t>
  </si>
  <si>
    <t>可带动贫困群众535人调整种植结构，拓宽增收渠道。</t>
  </si>
  <si>
    <t>2、扶贫办项目</t>
  </si>
  <si>
    <t>叶县2018年贫困村道路建设项目</t>
  </si>
  <si>
    <t>通村道路</t>
  </si>
  <si>
    <t>主要涉及邓李乡、龙泉乡、仙台镇、水寨乡、辛店镇、保安镇、常村镇、叶邑镇共计8个乡镇46个村。</t>
  </si>
  <si>
    <t>邓李乡张高村；龙泉乡沈庄村、大何庄村、曹庄村、小河郭村、彭庄村；仙台镇孟王村、南庞庄村、北庞庄村、老樊寨村、盐西村、王吉庄村；水寨乡桃奉宋村、董刘村、天边徐村、黄庄村、桃奉村、灰河郭村、 余寨村、 老街村、 伍刘村、 小庄王村；辛店镇杨庄村、 李寨村、 东柳庄村、 大竹园村；保安镇罗冲村、吕楼村、花山吴村、白庙村、陈岗村；常村镇柴巴村、 金沟村、 府君庙村、 李九思村、 杨林庄村、 刘东华村、 西刘庄村、文集村、 月台村；叶邑镇大乔村、 思诚村、 段庄村、 樊庄村、 杜庄村、 西王庄村等46个行政村。</t>
  </si>
  <si>
    <t>2019年7月17日—2020年4月5日</t>
  </si>
  <si>
    <t>为全县8个乡镇46个行政村, 新修道路共计52.4公里。</t>
  </si>
  <si>
    <t>解决8个乡镇46个行政村58516人群众出行难问题</t>
  </si>
  <si>
    <t>解决8个乡镇46个行政村1809户，6333人贫困群众出行难问题</t>
  </si>
  <si>
    <t>叶县2018年非贫困村道路建设项目（第二批）</t>
  </si>
  <si>
    <t>叶邑镇、廉村镇、水寨乡、保安镇、辛店镇、常村镇、夏李乡、邓李乡、龚店镇、洪庄杨镇、马庄乡、任店镇、龙泉乡、田庄乡、昆阳街道、盐都街道等16个乡镇（街道）</t>
  </si>
  <si>
    <t>邓李乡后邓村、康营村、后彭村、军张村、中彭村、銮场李村、董平村、何马村、杜谢村、魏王村；廉村镇廉村、姚王、葛刘、东张庄、沙渡口、桥陈、沟孙、南齐庄、南吕庄、南余庄、邵庄、庆庄、新顾、东马庄、韩桥、汪庄、刘店、黄谷李；昆阳办事处陈庄村、沟王村、三里湾村；龙泉乡牛杜庄村、北大营、全集、娄凡村、西慕庄村、铁张村、冢张村、小河王、龙泉村、大来庄村、赵庄村、齐庄村、汪楼村、年张村、贾庄村、草厂村、南大营村、武庄村、雷岗村、白浩庄、南莫庄、半截楼、辛善庄村、李明己、胡营村、单营村；盐都办事处问村村、李村；水寨乡蔡寺村、夸子营村、孤佛寺李村、关庙沟村、军王村、水寨村；任店镇毛庄村、史营村、秋河村、寺东村、岳庵村、双河营村、大营村、柳营村、瓦店村、郭营村、寺西村、任四村、燕庄村、新营村、灰河营村、刘岭村、朱李庄村、前营村、高营村；洪庄杨镇张集村、贾庄村、河北高村、洪东村、小庄村、麦刘村、石王村、翟杨村、洛北村、观上村、王湾村、裴昌村、王庄村、蒋湾村、张徐村、炼石店村；龚店镇王营、支刘、龚东一村、姜庄、苏科村、龚东二村、蒋庄村、边庄、前棠村、后棠村、余王村、水牛杜、泥河张；马庄乡习楼村、张庄村、雷庄村、小河赵村；辛店镇卞沟村、杨八缸村、田寨村、辛店村、遂庄村、赵寨村、岗王村；保安镇大辛庄村、二村、冯庵村、花阳村、李湾村、三村、魏岗铺村、文寨村、辛庄村、一村、寨河村、寨王村；常村镇艾小庄村、常村村、大毛庄村、孤古岭村、文庄村、五间房村、赵岭村、响堂村；田庄乡黄营村、三官庙、柏树李、东杨庄、张林庄、梁寨、尤潦村；夏李乡前董村、雷草湾村、孙庵村、岗马村；叶邑镇孟庄村、东毛庄、止张、赵庄、安庄、八里园、北水城、蔡庄、常庄、倒马沟、东刘庄、高道士、金湾、兰庄、连湾、梅湾、沈湾、收金店、双庄、水郭、同心寨、吴圪垱、夏庄、邮亭、中村、万渡口、辛庄、小竹园等66个非贫困村</t>
  </si>
  <si>
    <t>2019年11月15日—2020年5月10日</t>
  </si>
  <si>
    <t>该项目涉及全县16个乡镇，183个非贫困村，共计建设道路229.9公里。</t>
  </si>
  <si>
    <t>该项目可解决16个乡镇183个村，79575户，278514人群众出行难问题</t>
  </si>
  <si>
    <t>该项目可解决16个乡镇183个村，3545户10407人贫困群众出行难问题</t>
  </si>
  <si>
    <t>叶县2020年度脱贫攻坚非贫困村道路建设项目</t>
  </si>
  <si>
    <t>涉及全县18个乡镇（街道）265个非贫困村</t>
  </si>
  <si>
    <t>涉及保安镇、三村、冯庵村、寨河村、辛庄村、暴沟村、一村、魏岗铺、二村、柳庄村、寨王村、花阳村、邓李乡、邓李村、丁杨村、北碾张村、大魏庄村、湾李村、吕庄村、孙寨村、璋环寺村、尚闫村、后彭村、东徐庄村、康营村、军张村、龚店镇、王营、支刘、贺渡口、汝坟店、姜庄、龚东二村、蒋庄村、边庄、前棠村、楼马村、水牛杜、龚西、田庄乡、柏树李村、康台村、邵奉街村、宋庄村、后党村、前党村、大张村、金岗李村、英李村、孙娄庄村、张申庄村、东杨庄村、西孙庄村、张林庄村、洪庄杨镇、张集村、贾庄村、白庄村、河北高村、洪西村、洪东村、小庄村、曹李村、湛河董村、麦刘村、石王村、洛南村、唐马村、洛北村、观上村、王湾村、裴昌村、王庄村、蒋湾村、张徐村、炼石店、姜渡口村、九龙街道、邱寨村、堤郑村、杨庄村、大南村、大北村、张圪垱村、孟北村、昆阳街道、三里湾村、聂楼村、沟王村、堰口村、龙泉乡、权印、郭吕庄、牛杜庄村、北大营、全集、娄凡村、西慕庄村、铁张村、冢张村、小河王、龙泉村、大来庄村、赵庄村、齐庄村、汪楼村、年张村、贾庄村、草厂村、南大营村、武庄村、雷岗村、白浩庄、南莫庄、半截楼、辛善庄村、李明己、胡营村、单营村、马庄乡、张庄村、习楼村、小河赵村、雷庄村、任店镇、毛庄村、平李庄村、尚武营村、柳营村、汪营村、屈庄村、前营村、瓦店村、胡庄村、辉东村、燕庄村、郭营村、高营村、克庄村、刘口村、岳庵村、双河营村、宋营村、后营村、寺东村、寺西村、秋河村、任一村、任二村、任三村、任四村、刘岭村、新营村、灰河营村、中旗营村、竺李庄村、史营村、月庄村、古路湾村、大营村、水寨乡、后白观村、高庄村、东盆王村、军王村、蔡寺村、关庙李村、水寨村、丁华村、夏李乡、先庄村、向阳村、西田庄村、前董村、曹王村、姜园村、下马村、夏北村、夏南村、雷草湾村、岳楼村、十二里村、滹沱村、丁庄村、仙台镇、后司村、老程庄村、董寨村、楼刘、娄庄、刘建庄、盐东村、东北拐村、东董庄村、火山铺村、柳树王、吴庄、杨庄、辛楼、罗庄、贾刘村、大孙庄、刁庄村、黄李村、大贾庄村、草寺杨村、崔王村、韩庄寺村、辛店镇、杨茂吴村、蒋庄村、新丁庄村、常派庄村、杨庄寨村、张寺滩村、辛店村、南房庄村、东房庄村、王文成村、盐都街道、曹庄村、胡村、余庄村、张庄村、问村、程寨村、郑庄村、焦庄村、孙湾村、李村、东卫庄村、常村镇、暖泉村、五间房村、常村村、孤古岭村、罗圈湾村、廉村镇、肖马村、台杨村、任庄村、王丰贞村、瓦赵村、路庄村、袁庄村、韩桥村、姚王村、纸陈村、大刘庄村、南吕庄村、葛刘村、老段庄村、穆寨村、沙渡口村、闫庄村、刘宋庄村、台李村、辛顾村、赫杨村、叶邑镇、夏庄、辛庄、蔡庄、倒马沟、止张、高道士、金湾、南村、中村、兰庄、吴圪垱、邮亭、赵庄、竹园、安庄、北村、北水城、常庄、大陈庄、东毛庄、收金店、连湾、沈湾等265个非贫困村</t>
  </si>
  <si>
    <t>2020年6月1日—11月30日</t>
  </si>
  <si>
    <t>为全县18个乡镇街道266个非贫困村新修建道路563.551公里</t>
  </si>
  <si>
    <t>该项目可解决18个乡镇232个村，323479人群众出行难问题</t>
  </si>
  <si>
    <t>该项目可解决18个乡镇232个村，46440人贫困群众出行难问题</t>
  </si>
  <si>
    <t>叶县2020年8个乡镇贫困村道路建设项目</t>
  </si>
  <si>
    <t>涉及保安镇、叶邑镇、常村镇、夏李乡、田庄乡、廉村镇、水寨乡、仙台镇、龙泉乡、辛店镇10个乡镇。</t>
  </si>
  <si>
    <t>涉及保安镇、陈岗村、夏园村、罗冲村、吕楼村、龙泉乡、大湾张村、沈庄村、彭庄村、谢营村、水寨乡、桃丰宋村、桃奉村、老街村、灰河郭村、夏李乡、油坊头村、许岭村、仙台镇、盐西村、北庞庄村、辛店镇、大竹园村、东白庄村、铁佛寺村、雷草洼村、中邢村、常村镇、府君庙村、柴巴村、葛河村、西刘庄村、尹湾村、大娄庄、下马庄村、养凤沟村、文集村、柳树王、廉村镇、王三寨村、高柳村、乔庄村、田庄乡、半坡常村、叶邑镇、大乔、思诚、朱岗、杜庄、段庄、樊庄等41个行政村。</t>
  </si>
  <si>
    <t>为全县10个乡镇41个贫困村新修建道路66.493公里</t>
  </si>
  <si>
    <t>该项目可解决10个乡镇41个村，35769人群众出行难问题</t>
  </si>
  <si>
    <t>该项目可解决10个乡镇41个村，2644人贫困群众出行难问题</t>
  </si>
  <si>
    <t>3、农业农村局项目</t>
  </si>
  <si>
    <t>叶县2020年贫困村及贫困发生率较高的村农业提质增效建设项目（一期）</t>
  </si>
  <si>
    <t>生产用电</t>
  </si>
  <si>
    <t>保安镇、田庄、廉村镇、任店镇</t>
  </si>
  <si>
    <r>
      <t>任店镇史营村</t>
    </r>
    <r>
      <rPr>
        <sz val="14"/>
        <rFont val="宋体"/>
        <family val="0"/>
      </rPr>
      <t>、任四村、燕庄村、刘岭村、郭营村；保安镇菜屯村、李湾村、冯庵村、余康村；廉村镇刘宋庄村、后王村、路庄村、刘店村、吕庄村、前崔村；田庄康台村、中街村、半坡常村、孙楼庄村、英李村、大张村、张林庄村、梁寨村、尤僚村、大牛庄村、西孙庄村、黄营村、张申庄村、道庄村等29个行政村。</t>
    </r>
  </si>
  <si>
    <t>计划为项目村建设机井电力配套及维修。</t>
  </si>
  <si>
    <t>该项目实施后，可覆盖全县29个贫困村或贫困发生率较高的村，提高其农田水利配套设施，改善群众生产条件，惠及群众32926人。</t>
  </si>
  <si>
    <t>该项目实施后，可覆盖全县29个贫困村或贫困发生率较高的村，提高其农田水利配套设施，改善群众生产条件，惠及贫困群众4975人</t>
  </si>
  <si>
    <t>叶县2019年农村村级粪污集中处理项目</t>
  </si>
  <si>
    <t>辛店镇、龙泉乡、邓李乡、田庄乡、叶邑镇、辛店镇、仙台镇、水寨乡、保安镇、辛店镇、龚店镇、常村镇、夏李乡、仙台镇等14个乡镇；</t>
  </si>
  <si>
    <t>辛店镇程庄村、龙泉乡小河郭村、邓李乡张高村、田庄乡岗马村、叶邑镇西王庄村、辛店镇南王庄村、仙台镇王吉庄村、水寨乡霍姚村、保安镇杨令庄村、辛店镇岗底村、龚店乡边庄村、龚店乡王营村、常村乡下马村、夏李乡苗庄村、仙台镇盐西村等15个行政村；</t>
  </si>
  <si>
    <t>2019年12月10日—2020年12月30日</t>
  </si>
  <si>
    <t>以改善解决村内群众粪污集中处理为目标，计划为15个村配套村级大三格化粪池。</t>
  </si>
  <si>
    <t>该项目实施后，可有效解决项目村级粪污处理化能提，改善村内人居卫生环境条件，惠及群众20563人。</t>
  </si>
  <si>
    <t>该项目可惠及贫困群众3960人</t>
  </si>
  <si>
    <t>叶县2020年贫困村及贫困发生率较高的村农业提质增效建设项目</t>
  </si>
  <si>
    <t>任店镇史营村、任四村、燕庄村、刘岭村、郭营村；保安镇菜屯村、李湾村、冯庵村、余康村；廉村镇刘宋庄村、后王村、路庄村、刘店村、吕庄村、前崔村；田庄康台村、中街村、半坡常村、孙楼庄村、英李村、大张村、张林庄村、梁寨村、尤僚村、大牛庄村、西孙庄村、黄营村、张申庄村、道庄村等29个行政村</t>
  </si>
  <si>
    <t>2020年7月31日—2020年12月30日</t>
  </si>
  <si>
    <t>计划为保安镇4个行政村建设提灌站5处，为田庄乡、廉村镇、任店镇等三个乡镇25个行政村542眼机井进行维修及安装电力配套设施。</t>
  </si>
  <si>
    <t>4、国有贫困林场项目</t>
  </si>
  <si>
    <t>叶县2020年国有贫困林场通林区道路建设项目</t>
  </si>
  <si>
    <t>夏李乡、常村镇</t>
  </si>
  <si>
    <t>夏李彦岭村；常村镇刘东华村等2个行政村。</t>
  </si>
  <si>
    <t>2020年5月1日—11月30日</t>
  </si>
  <si>
    <t>国有贫困林场</t>
  </si>
  <si>
    <t>修建3条总长4800米，宽3.5米，厚18厘米的混凝土道路.(分别是夏李乡彦岭蛮子营水库至林区段700米；常村镇刘东华管护站至林区段2100米；常村镇柴巴村至林区段2000米。)</t>
  </si>
  <si>
    <t>该项目实施后，不仅使国有贫困林场有效防止森林火灾，提升贫困县贫困林场建设，同时，可解决夏李乡、常村镇2个乡镇3207人群众出行难问题。</t>
  </si>
  <si>
    <t>项目实施后，不仅解决2个乡镇2个村130人出行便利问题，同时也可有效提升偏远贫困群众物流及产业发展带动效益。</t>
  </si>
  <si>
    <t>叶县2020年国有贫困林场防火物资储备库项目</t>
  </si>
  <si>
    <t>涉及夏李彦岭村；常村镇刘东华村、毛洞村、府君庙村、五间房村、李家庄村、柴巴村、郭庄村等8个行政村。</t>
  </si>
  <si>
    <t>修建2处，分别长13.2米，宽8.5米，高3.6米、墙厚24厘米框架结构（含1.5米走廊、4间一层）防火物资储备库及配套设施水井、围墙、大门、厨房、卫生间。</t>
  </si>
  <si>
    <t>该项目实施后，不仅使国有贫困林场有效防止森林火灾，提升贫困县贫困林场建设，惠及群众10265人。</t>
  </si>
  <si>
    <t>项目实施后，不仅解决2个乡镇8个村有效防止森林火灾，惠及贫困群众2870人。</t>
  </si>
  <si>
    <t>叶县2019年保安镇杨令庄村道路建设</t>
  </si>
  <si>
    <t>李湾村、三村、魏岗铺村、牛庵村、前古城村</t>
  </si>
  <si>
    <t>2019年11月25日—2020年5月10日</t>
  </si>
  <si>
    <t>计划为保安镇杨令庄村修建村内道路，长2911米，宽4.5米，厚18公分路基平整、水稳层沥青道路。</t>
  </si>
  <si>
    <t>该项目实施后，不仅解决杨令庄村1206人出行难问题，同时可使周边村庄群众出行便捷，惠及群众4329人。</t>
  </si>
  <si>
    <t>该项目实施后，可惠及贫困群众115户456人出行难问题。</t>
  </si>
  <si>
    <t>叶县2020年保安镇产业调整打井配套及供水泵站设施建设项目</t>
  </si>
  <si>
    <t>新建机井20眼并配套20套水泵等设备，建设小型提灌泵站一座，铺设输水管网3200米。</t>
  </si>
  <si>
    <t>该项目实施后，可引导鼓励村内群众通过种植结构调整增加土地种植效益，惠及群众5737人。</t>
  </si>
  <si>
    <t>该项目可惠及贫困群众396人。</t>
  </si>
  <si>
    <t>叶县2020年保安镇产业调整烟叶种植配套设施建设项目</t>
  </si>
  <si>
    <t>二村、夏园、三村、牛庵</t>
  </si>
  <si>
    <t>新建烟叶炕房75个</t>
  </si>
  <si>
    <t>该项目实施后，可引导鼓励村内群众通过种植结构调整增加土地种植效益，惠及群众2080人。</t>
  </si>
  <si>
    <t>该项目可惠及贫困群众308人。</t>
  </si>
  <si>
    <t>叶县辛店镇东片区基础设施建设项目</t>
  </si>
  <si>
    <t>油坊李村、赵寨村、东房庄村、刘文祥村</t>
  </si>
  <si>
    <t>2020年4月16日—5月30日</t>
  </si>
  <si>
    <t>计划共建设机井6眼及其配套设施，分别为辛店镇油坊李村新打机井1眼，200米深（包括配套设施）；赵寨村新打机井2眼，井深80米及井深200米（包括配套设施）；东房庄新打机井1眼，120米（包括配套设施）；刘文祥新打机井2眼，井深200米。</t>
  </si>
  <si>
    <t>该项目实施后，改善群众土地灌溉难问题，惠及群众7078人</t>
  </si>
  <si>
    <t>该项目实施后，可有效改善贫困群众生产生活条件，惠及贫困群众1585人</t>
  </si>
  <si>
    <t>叶县2020年辛店镇岗底村基础设施水井配套建设项目</t>
  </si>
  <si>
    <t>计划新打机井6眼，井深100米并配备水泵、水管等配套设施，</t>
  </si>
  <si>
    <t>该项目实施后，不仅可解决村内群众饮水问题，同时可便于群众日常生产灌溉，惠及群众1052名。</t>
  </si>
  <si>
    <t>该项目实施后，可有效解决村内群众生产生活用水问题，惠及贫困群众409人。</t>
  </si>
  <si>
    <t>7、龙泉乡项目</t>
  </si>
  <si>
    <t>叶县2020年龙泉乡北大营村道路建设项目</t>
  </si>
  <si>
    <t>北大营村</t>
  </si>
  <si>
    <t>2020年4月28日—5月30日</t>
  </si>
  <si>
    <t>计划建设村内道路长727米，路面宽4.5米，道路两旁培护路肩各一米，沥青混凝土路面。</t>
  </si>
  <si>
    <t>该项目实施后，可有效解决村内群众日常出行及生产生活需要，惠及群众1259人。</t>
  </si>
  <si>
    <t>项目实施后可惠及贫困群众77人</t>
  </si>
  <si>
    <t>8、夏李乡项目</t>
  </si>
  <si>
    <t>叶县2020年夏李乡郭庄村沙坡外自然村道路及雨污管网建设项目</t>
  </si>
  <si>
    <t>郭庄村</t>
  </si>
  <si>
    <t>计划建设村内道路4条，宽3—5米、厚18厘米，道路长1294米。修建雨污管网1435米。</t>
  </si>
  <si>
    <t>该项目实施后，可有效解决村内群众日常出行及生产生活需要，惠及群众2068人</t>
  </si>
  <si>
    <t>项目实施后可惠及贫困群众623人</t>
  </si>
  <si>
    <t>9.叶邑镇项目</t>
  </si>
  <si>
    <t>叶县2020年叶邑镇蔡庄村道路建设项目</t>
  </si>
  <si>
    <t>计划建设柏油道路1600米，路面宽4.5米，砂石垫层15厘米，水温20厘米，CA13油面5厘米，路面平整262米，砂石垫层1.3米；修建桥梁2座，桥面长7米，宽6米，涵管80厘米。</t>
  </si>
  <si>
    <t>该项目实施后，将解决蔡庄村群众出行难问题，惠及群众1604人。</t>
  </si>
  <si>
    <t>该项目实施后，可惠及贫困群众49人。</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</si>
</sst>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yyyy&quot;年&quot;m&quot;月&quot;d&quot;日&quot;;@"/>
    <numFmt numFmtId="181" formatCode="0_ "/>
    <numFmt numFmtId="182" formatCode="0.00_ "/>
  </numFmts>
  <fonts count="81">
    <font>
      <sz val="12"/>
      <name val="宋体"/>
      <family val="0"/>
    </font>
    <font>
      <sz val="11"/>
      <name val="宋体"/>
      <family val="0"/>
    </font>
    <font>
      <b/>
      <sz val="12"/>
      <color indexed="8"/>
      <name val="宋体"/>
      <family val="0"/>
    </font>
    <font>
      <sz val="12"/>
      <color indexed="8"/>
      <name val="宋体"/>
      <family val="0"/>
    </font>
    <font>
      <sz val="10"/>
      <color indexed="8"/>
      <name val="宋体"/>
      <family val="0"/>
    </font>
    <font>
      <sz val="12"/>
      <color indexed="8"/>
      <name val="仿宋_GB2312"/>
      <family val="3"/>
    </font>
    <font>
      <sz val="10"/>
      <name val="宋体"/>
      <family val="0"/>
    </font>
    <font>
      <b/>
      <sz val="22"/>
      <name val="黑体"/>
      <family val="3"/>
    </font>
    <font>
      <sz val="22"/>
      <name val="黑体"/>
      <family val="3"/>
    </font>
    <font>
      <b/>
      <sz val="12"/>
      <name val="宋体"/>
      <family val="0"/>
    </font>
    <font>
      <b/>
      <sz val="12"/>
      <name val="黑体"/>
      <family val="3"/>
    </font>
    <font>
      <b/>
      <sz val="14"/>
      <color indexed="8"/>
      <name val="黑体"/>
      <family val="3"/>
    </font>
    <font>
      <b/>
      <sz val="14"/>
      <color indexed="8"/>
      <name val="宋体"/>
      <family val="0"/>
    </font>
    <font>
      <sz val="14"/>
      <color indexed="8"/>
      <name val="宋体"/>
      <family val="0"/>
    </font>
    <font>
      <b/>
      <sz val="14"/>
      <name val="宋体"/>
      <family val="0"/>
    </font>
    <font>
      <sz val="14"/>
      <name val="宋体"/>
      <family val="0"/>
    </font>
    <font>
      <sz val="14"/>
      <color indexed="8"/>
      <name val="仿宋_GB2312"/>
      <family val="3"/>
    </font>
    <font>
      <sz val="12"/>
      <name val="黑体"/>
      <family val="3"/>
    </font>
    <font>
      <sz val="11"/>
      <name val="仿宋_GB2312"/>
      <family val="3"/>
    </font>
    <font>
      <sz val="16"/>
      <color indexed="8"/>
      <name val="宋体"/>
      <family val="0"/>
    </font>
    <font>
      <b/>
      <sz val="12"/>
      <color indexed="8"/>
      <name val="黑体"/>
      <family val="3"/>
    </font>
    <font>
      <sz val="10"/>
      <color indexed="8"/>
      <name val="黑体"/>
      <family val="3"/>
    </font>
    <font>
      <b/>
      <sz val="14"/>
      <name val="黑体"/>
      <family val="3"/>
    </font>
    <font>
      <sz val="14"/>
      <color indexed="8"/>
      <name val="黑体"/>
      <family val="3"/>
    </font>
    <font>
      <sz val="14"/>
      <name val="黑体"/>
      <family val="3"/>
    </font>
    <font>
      <sz val="12"/>
      <color indexed="8"/>
      <name val="黑体"/>
      <family val="3"/>
    </font>
    <font>
      <b/>
      <sz val="16"/>
      <name val="宋体"/>
      <family val="0"/>
    </font>
    <font>
      <sz val="16"/>
      <name val="宋体"/>
      <family val="0"/>
    </font>
    <font>
      <u val="single"/>
      <sz val="18"/>
      <name val="方正小标宋简体"/>
      <family val="4"/>
    </font>
    <font>
      <sz val="9"/>
      <name val="黑体"/>
      <family val="3"/>
    </font>
    <font>
      <sz val="10"/>
      <name val="黑体"/>
      <family val="3"/>
    </font>
    <font>
      <sz val="11"/>
      <color indexed="8"/>
      <name val="宋体"/>
      <family val="0"/>
    </font>
    <font>
      <sz val="11"/>
      <color indexed="9"/>
      <name val="宋体"/>
      <family val="0"/>
    </font>
    <font>
      <b/>
      <sz val="18"/>
      <color indexed="56"/>
      <name val="宋体"/>
      <family val="0"/>
    </font>
    <font>
      <sz val="10"/>
      <name val="Arial"/>
      <family val="2"/>
    </font>
    <font>
      <sz val="11"/>
      <color indexed="52"/>
      <name val="宋体"/>
      <family val="0"/>
    </font>
    <font>
      <b/>
      <sz val="11"/>
      <color indexed="8"/>
      <name val="宋体"/>
      <family val="0"/>
    </font>
    <font>
      <sz val="11"/>
      <color indexed="53"/>
      <name val="宋体"/>
      <family val="0"/>
    </font>
    <font>
      <b/>
      <sz val="11"/>
      <color indexed="9"/>
      <name val="宋体"/>
      <family val="0"/>
    </font>
    <font>
      <b/>
      <sz val="13"/>
      <color indexed="56"/>
      <name val="宋体"/>
      <family val="0"/>
    </font>
    <font>
      <b/>
      <sz val="11"/>
      <color indexed="52"/>
      <name val="宋体"/>
      <family val="0"/>
    </font>
    <font>
      <b/>
      <sz val="18"/>
      <color indexed="54"/>
      <name val="宋体"/>
      <family val="0"/>
    </font>
    <font>
      <sz val="11"/>
      <color indexed="17"/>
      <name val="宋体"/>
      <family val="0"/>
    </font>
    <font>
      <b/>
      <sz val="11"/>
      <color indexed="54"/>
      <name val="宋体"/>
      <family val="0"/>
    </font>
    <font>
      <b/>
      <sz val="15"/>
      <color indexed="54"/>
      <name val="宋体"/>
      <family val="0"/>
    </font>
    <font>
      <sz val="11"/>
      <color indexed="16"/>
      <name val="宋体"/>
      <family val="0"/>
    </font>
    <font>
      <sz val="11"/>
      <color indexed="62"/>
      <name val="宋体"/>
      <family val="0"/>
    </font>
    <font>
      <b/>
      <sz val="11"/>
      <color indexed="63"/>
      <name val="宋体"/>
      <family val="0"/>
    </font>
    <font>
      <i/>
      <sz val="11"/>
      <color indexed="23"/>
      <name val="宋体"/>
      <family val="0"/>
    </font>
    <font>
      <sz val="11"/>
      <color indexed="19"/>
      <name val="宋体"/>
      <family val="0"/>
    </font>
    <font>
      <b/>
      <sz val="11"/>
      <color indexed="53"/>
      <name val="宋体"/>
      <family val="0"/>
    </font>
    <font>
      <u val="single"/>
      <sz val="11"/>
      <color indexed="20"/>
      <name val="宋体"/>
      <family val="0"/>
    </font>
    <font>
      <u val="single"/>
      <sz val="11"/>
      <color indexed="12"/>
      <name val="宋体"/>
      <family val="0"/>
    </font>
    <font>
      <b/>
      <sz val="11"/>
      <color indexed="56"/>
      <name val="宋体"/>
      <family val="0"/>
    </font>
    <font>
      <sz val="11"/>
      <color indexed="10"/>
      <name val="宋体"/>
      <family val="0"/>
    </font>
    <font>
      <sz val="12"/>
      <name val="Times New Roman"/>
      <family val="1"/>
    </font>
    <font>
      <b/>
      <sz val="13"/>
      <color indexed="54"/>
      <name val="宋体"/>
      <family val="0"/>
    </font>
    <font>
      <sz val="11"/>
      <color indexed="60"/>
      <name val="宋体"/>
      <family val="0"/>
    </font>
    <font>
      <b/>
      <sz val="15"/>
      <color indexed="56"/>
      <name val="宋体"/>
      <family val="0"/>
    </font>
    <font>
      <sz val="11"/>
      <color indexed="20"/>
      <name val="宋体"/>
      <family val="0"/>
    </font>
    <font>
      <sz val="11"/>
      <color indexed="8"/>
      <name val="Tahoma"/>
      <family val="2"/>
    </font>
    <font>
      <sz val="18"/>
      <name val="方正小标宋简体"/>
      <family val="4"/>
    </font>
    <font>
      <b/>
      <sz val="12"/>
      <color theme="1"/>
      <name val="宋体"/>
      <family val="0"/>
    </font>
    <font>
      <sz val="12"/>
      <color theme="1"/>
      <name val="宋体"/>
      <family val="0"/>
    </font>
    <font>
      <sz val="10"/>
      <color theme="1"/>
      <name val="宋体"/>
      <family val="0"/>
    </font>
    <font>
      <sz val="12"/>
      <color theme="1"/>
      <name val="仿宋_GB2312"/>
      <family val="3"/>
    </font>
    <font>
      <b/>
      <sz val="14"/>
      <color theme="1"/>
      <name val="黑体"/>
      <family val="3"/>
    </font>
    <font>
      <b/>
      <sz val="14"/>
      <color theme="1"/>
      <name val="宋体"/>
      <family val="0"/>
    </font>
    <font>
      <sz val="14"/>
      <color theme="1"/>
      <name val="宋体"/>
      <family val="0"/>
    </font>
    <font>
      <b/>
      <sz val="14"/>
      <name val="Calibri"/>
      <family val="0"/>
    </font>
    <font>
      <sz val="14"/>
      <color theme="1"/>
      <name val="仿宋_GB2312"/>
      <family val="3"/>
    </font>
    <font>
      <sz val="16"/>
      <color theme="1"/>
      <name val="宋体"/>
      <family val="0"/>
    </font>
    <font>
      <b/>
      <sz val="12"/>
      <color theme="1"/>
      <name val="黑体"/>
      <family val="3"/>
    </font>
    <font>
      <sz val="14"/>
      <name val="Calibri"/>
      <family val="0"/>
    </font>
    <font>
      <sz val="10"/>
      <color theme="1"/>
      <name val="黑体"/>
      <family val="3"/>
    </font>
    <font>
      <sz val="14"/>
      <color theme="1"/>
      <name val="黑体"/>
      <family val="3"/>
    </font>
    <font>
      <sz val="12"/>
      <color theme="1"/>
      <name val="黑体"/>
      <family val="3"/>
    </font>
    <font>
      <b/>
      <sz val="12"/>
      <name val="Calibri"/>
      <family val="0"/>
    </font>
    <font>
      <sz val="12"/>
      <name val="Calibri"/>
      <family val="0"/>
    </font>
    <font>
      <b/>
      <sz val="16"/>
      <name val="Calibri"/>
      <family val="0"/>
    </font>
    <font>
      <sz val="16"/>
      <name val="Calibri"/>
      <family val="0"/>
    </font>
  </fonts>
  <fills count="28">
    <fill>
      <patternFill/>
    </fill>
    <fill>
      <patternFill patternType="gray125"/>
    </fill>
    <fill>
      <patternFill patternType="solid">
        <fgColor indexed="31"/>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44"/>
        <bgColor indexed="64"/>
      </patternFill>
    </fill>
    <fill>
      <patternFill patternType="solid">
        <fgColor indexed="27"/>
        <bgColor indexed="64"/>
      </patternFill>
    </fill>
    <fill>
      <patternFill patternType="solid">
        <fgColor indexed="55"/>
        <bgColor indexed="64"/>
      </patternFill>
    </fill>
    <fill>
      <patternFill patternType="solid">
        <fgColor indexed="46"/>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48"/>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s>
  <borders count="28">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border>
    <border>
      <left>
        <color indexed="63"/>
      </left>
      <right style="thin"/>
      <top style="thin"/>
      <bottom/>
    </border>
    <border>
      <left style="thin"/>
      <right style="thin"/>
      <top style="thin"/>
      <bottom/>
    </border>
    <border>
      <left style="thin"/>
      <right style="thin"/>
      <top/>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bottom style="thin"/>
    </border>
    <border>
      <left>
        <color indexed="63"/>
      </left>
      <right style="thin"/>
      <top/>
      <bottom style="thin"/>
    </border>
  </borders>
  <cellStyleXfs count="19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47" fillId="4" borderId="1" applyNumberFormat="0" applyAlignment="0" applyProtection="0"/>
    <xf numFmtId="0" fontId="46" fillId="5" borderId="2"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1" fillId="4" borderId="0" applyNumberFormat="0" applyBorder="0" applyAlignment="0" applyProtection="0"/>
    <xf numFmtId="0" fontId="40" fillId="4" borderId="2" applyNumberFormat="0" applyAlignment="0" applyProtection="0"/>
    <xf numFmtId="0" fontId="45" fillId="6" borderId="0" applyNumberFormat="0" applyBorder="0" applyAlignment="0" applyProtection="0"/>
    <xf numFmtId="179" fontId="0" fillId="0" borderId="0" applyFont="0" applyFill="0" applyBorder="0" applyAlignment="0" applyProtection="0"/>
    <xf numFmtId="0" fontId="32" fillId="4" borderId="0" applyNumberFormat="0" applyBorder="0" applyAlignment="0" applyProtection="0"/>
    <xf numFmtId="0" fontId="52"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51" fillId="0" borderId="0" applyNumberFormat="0" applyFill="0" applyBorder="0" applyAlignment="0" applyProtection="0"/>
    <xf numFmtId="0" fontId="31" fillId="7" borderId="3" applyNumberFormat="0" applyFont="0" applyAlignment="0" applyProtection="0"/>
    <xf numFmtId="0" fontId="0" fillId="0" borderId="0">
      <alignment vertical="center"/>
      <protection/>
    </xf>
    <xf numFmtId="0" fontId="32" fillId="8" borderId="0" applyNumberFormat="0" applyBorder="0" applyAlignment="0" applyProtection="0"/>
    <xf numFmtId="0" fontId="32" fillId="5" borderId="0" applyNumberFormat="0" applyBorder="0" applyAlignment="0" applyProtection="0"/>
    <xf numFmtId="0" fontId="43" fillId="0" borderId="0" applyNumberFormat="0" applyFill="0" applyBorder="0" applyAlignment="0" applyProtection="0"/>
    <xf numFmtId="0" fontId="54" fillId="0" borderId="0" applyNumberFormat="0" applyFill="0" applyBorder="0" applyAlignment="0" applyProtection="0"/>
    <xf numFmtId="0" fontId="55" fillId="0" borderId="0">
      <alignment/>
      <protection/>
    </xf>
    <xf numFmtId="0" fontId="41" fillId="0" borderId="0" applyNumberFormat="0" applyFill="0" applyBorder="0" applyAlignment="0" applyProtection="0"/>
    <xf numFmtId="0" fontId="0" fillId="0" borderId="0">
      <alignment vertical="center"/>
      <protection/>
    </xf>
    <xf numFmtId="0" fontId="48" fillId="0" borderId="0" applyNumberFormat="0" applyFill="0" applyBorder="0" applyAlignment="0" applyProtection="0"/>
    <xf numFmtId="0" fontId="44" fillId="0" borderId="4" applyNumberFormat="0" applyFill="0" applyAlignment="0" applyProtection="0"/>
    <xf numFmtId="0" fontId="56" fillId="0" borderId="4" applyNumberFormat="0" applyFill="0" applyAlignment="0" applyProtection="0"/>
    <xf numFmtId="0" fontId="32" fillId="9" borderId="0" applyNumberFormat="0" applyBorder="0" applyAlignment="0" applyProtection="0"/>
    <xf numFmtId="0" fontId="43" fillId="0" borderId="5" applyNumberFormat="0" applyFill="0" applyAlignment="0" applyProtection="0"/>
    <xf numFmtId="0" fontId="32" fillId="5" borderId="0" applyNumberFormat="0" applyBorder="0" applyAlignment="0" applyProtection="0"/>
    <xf numFmtId="0" fontId="47" fillId="3" borderId="1" applyNumberFormat="0" applyAlignment="0" applyProtection="0"/>
    <xf numFmtId="0" fontId="50" fillId="3" borderId="2" applyNumberFormat="0" applyAlignment="0" applyProtection="0"/>
    <xf numFmtId="0" fontId="31" fillId="10" borderId="0" applyNumberFormat="0" applyBorder="0" applyAlignment="0" applyProtection="0"/>
    <xf numFmtId="0" fontId="38" fillId="11" borderId="6" applyNumberFormat="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7" fillId="0" borderId="7" applyNumberFormat="0" applyFill="0" applyAlignment="0" applyProtection="0"/>
    <xf numFmtId="0" fontId="31" fillId="9" borderId="0" applyNumberFormat="0" applyBorder="0" applyAlignment="0" applyProtection="0"/>
    <xf numFmtId="0" fontId="31" fillId="6" borderId="0" applyNumberFormat="0" applyBorder="0" applyAlignment="0" applyProtection="0"/>
    <xf numFmtId="0" fontId="36" fillId="0" borderId="8" applyNumberFormat="0" applyFill="0" applyAlignment="0" applyProtection="0"/>
    <xf numFmtId="0" fontId="42" fillId="13" borderId="0" applyNumberFormat="0" applyBorder="0" applyAlignment="0" applyProtection="0"/>
    <xf numFmtId="0" fontId="31" fillId="8" borderId="0" applyNumberFormat="0" applyBorder="0" applyAlignment="0" applyProtection="0"/>
    <xf numFmtId="0" fontId="49" fillId="15" borderId="0" applyNumberFormat="0" applyBorder="0" applyAlignment="0" applyProtection="0"/>
    <xf numFmtId="0" fontId="31" fillId="13" borderId="0" applyNumberFormat="0" applyBorder="0" applyAlignment="0" applyProtection="0"/>
    <xf numFmtId="0" fontId="31" fillId="2" borderId="0" applyNumberFormat="0" applyBorder="0" applyAlignment="0" applyProtection="0"/>
    <xf numFmtId="0" fontId="32" fillId="16" borderId="0" applyNumberFormat="0" applyBorder="0" applyAlignment="0" applyProtection="0"/>
    <xf numFmtId="0" fontId="31" fillId="10" borderId="0" applyNumberFormat="0" applyBorder="0" applyAlignment="0" applyProtection="0"/>
    <xf numFmtId="0" fontId="35" fillId="0" borderId="7" applyNumberFormat="0" applyFill="0" applyAlignment="0" applyProtection="0"/>
    <xf numFmtId="0" fontId="31" fillId="2" borderId="0" applyNumberFormat="0" applyBorder="0" applyAlignment="0" applyProtection="0"/>
    <xf numFmtId="0" fontId="47" fillId="4" borderId="1" applyNumberFormat="0" applyAlignment="0" applyProtection="0"/>
    <xf numFmtId="0" fontId="31" fillId="7" borderId="0" applyNumberFormat="0" applyBorder="0" applyAlignment="0" applyProtection="0"/>
    <xf numFmtId="0" fontId="31" fillId="5" borderId="0" applyNumberFormat="0" applyBorder="0" applyAlignment="0" applyProtection="0"/>
    <xf numFmtId="0" fontId="32" fillId="11" borderId="0" applyNumberFormat="0" applyBorder="0" applyAlignment="0" applyProtection="0"/>
    <xf numFmtId="0" fontId="32" fillId="17" borderId="0" applyNumberFormat="0" applyBorder="0" applyAlignment="0" applyProtection="0"/>
    <xf numFmtId="0" fontId="31" fillId="7" borderId="0" applyNumberFormat="0" applyBorder="0" applyAlignment="0" applyProtection="0"/>
    <xf numFmtId="0" fontId="40" fillId="4" borderId="2" applyNumberFormat="0" applyAlignment="0" applyProtection="0"/>
    <xf numFmtId="0" fontId="31" fillId="15" borderId="0" applyNumberFormat="0" applyBorder="0" applyAlignment="0" applyProtection="0"/>
    <xf numFmtId="0" fontId="32" fillId="18" borderId="0" applyNumberFormat="0" applyBorder="0" applyAlignment="0" applyProtection="0"/>
    <xf numFmtId="0" fontId="31" fillId="2"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57" fillId="15" borderId="0" applyNumberFormat="0" applyBorder="0" applyAlignment="0" applyProtection="0"/>
    <xf numFmtId="0" fontId="31" fillId="4" borderId="0" applyNumberFormat="0" applyBorder="0" applyAlignment="0" applyProtection="0"/>
    <xf numFmtId="0" fontId="32" fillId="4" borderId="0" applyNumberFormat="0" applyBorder="0" applyAlignment="0" applyProtection="0"/>
    <xf numFmtId="0" fontId="31" fillId="5" borderId="0" applyNumberFormat="0" applyBorder="0" applyAlignment="0" applyProtection="0"/>
    <xf numFmtId="0" fontId="31" fillId="2" borderId="0" applyNumberFormat="0" applyBorder="0" applyAlignment="0" applyProtection="0"/>
    <xf numFmtId="0" fontId="31" fillId="6" borderId="0" applyNumberFormat="0" applyBorder="0" applyAlignment="0" applyProtection="0"/>
    <xf numFmtId="0" fontId="31" fillId="13" borderId="0" applyNumberFormat="0" applyBorder="0" applyAlignment="0" applyProtection="0"/>
    <xf numFmtId="0" fontId="0" fillId="0" borderId="0">
      <alignment vertical="center"/>
      <protection/>
    </xf>
    <xf numFmtId="0" fontId="31" fillId="12" borderId="0" applyNumberFormat="0" applyBorder="0" applyAlignment="0" applyProtection="0"/>
    <xf numFmtId="0" fontId="0" fillId="0" borderId="0">
      <alignment vertical="center"/>
      <protection/>
    </xf>
    <xf numFmtId="0" fontId="31" fillId="12"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9" borderId="0" applyNumberFormat="0" applyBorder="0" applyAlignment="0" applyProtection="0"/>
    <xf numFmtId="0" fontId="31" fillId="8"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0" fillId="0" borderId="0">
      <alignment vertical="center"/>
      <protection/>
    </xf>
    <xf numFmtId="0" fontId="32" fillId="8"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58" fillId="0" borderId="9" applyNumberFormat="0" applyFill="0" applyAlignment="0" applyProtection="0"/>
    <xf numFmtId="0" fontId="58" fillId="0" borderId="9" applyNumberFormat="0" applyFill="0" applyAlignment="0" applyProtection="0"/>
    <xf numFmtId="0" fontId="39" fillId="0" borderId="10" applyNumberFormat="0" applyFill="0" applyAlignment="0" applyProtection="0"/>
    <xf numFmtId="0" fontId="39" fillId="0" borderId="10" applyNumberFormat="0" applyFill="0" applyAlignment="0" applyProtection="0"/>
    <xf numFmtId="0" fontId="53" fillId="0" borderId="11" applyNumberFormat="0" applyFill="0" applyAlignment="0" applyProtection="0"/>
    <xf numFmtId="0" fontId="53" fillId="0" borderId="11"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9" fillId="6" borderId="0" applyNumberFormat="0" applyBorder="0" applyAlignment="0" applyProtection="0"/>
    <xf numFmtId="0" fontId="59" fillId="6" borderId="0" applyNumberFormat="0" applyBorder="0" applyAlignment="0" applyProtection="0"/>
    <xf numFmtId="0" fontId="31" fillId="0" borderId="0">
      <alignment vertical="center"/>
      <protection/>
    </xf>
    <xf numFmtId="0" fontId="0" fillId="0" borderId="0">
      <alignment/>
      <protection/>
    </xf>
    <xf numFmtId="0" fontId="0" fillId="0" borderId="0">
      <alignment vertical="center"/>
      <protection/>
    </xf>
    <xf numFmtId="0" fontId="32" fillId="20" borderId="0" applyNumberFormat="0" applyBorder="0" applyAlignment="0" applyProtection="0"/>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2" fillId="23" borderId="0" applyNumberFormat="0" applyBorder="0" applyAlignment="0" applyProtection="0"/>
    <xf numFmtId="0" fontId="34" fillId="0" borderId="0">
      <alignment/>
      <protection/>
    </xf>
    <xf numFmtId="0" fontId="0" fillId="0" borderId="0">
      <alignment vertical="center"/>
      <protection/>
    </xf>
    <xf numFmtId="0" fontId="0" fillId="0" borderId="0">
      <alignment vertical="center"/>
      <protection/>
    </xf>
    <xf numFmtId="0" fontId="46" fillId="5" borderId="2" applyNumberFormat="0" applyAlignment="0" applyProtection="0"/>
    <xf numFmtId="0" fontId="0" fillId="0" borderId="0">
      <alignment vertical="center"/>
      <protection/>
    </xf>
    <xf numFmtId="0" fontId="46" fillId="5" borderId="2"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0" borderId="0">
      <alignment vertical="center"/>
      <protection/>
    </xf>
    <xf numFmtId="0" fontId="60" fillId="0" borderId="0">
      <alignment/>
      <protection/>
    </xf>
    <xf numFmtId="0" fontId="60" fillId="0" borderId="0">
      <alignment/>
      <protection/>
    </xf>
    <xf numFmtId="0" fontId="0" fillId="0" borderId="0">
      <alignment/>
      <protection/>
    </xf>
    <xf numFmtId="0" fontId="42" fillId="13" borderId="0" applyNumberFormat="0" applyBorder="0" applyAlignment="0" applyProtection="0"/>
    <xf numFmtId="0" fontId="42" fillId="13" borderId="0" applyNumberFormat="0" applyBorder="0" applyAlignment="0" applyProtection="0"/>
    <xf numFmtId="0" fontId="36" fillId="0" borderId="12" applyNumberFormat="0" applyFill="0" applyAlignment="0" applyProtection="0"/>
    <xf numFmtId="0" fontId="36" fillId="0" borderId="12" applyNumberFormat="0" applyFill="0" applyAlignment="0" applyProtection="0"/>
    <xf numFmtId="0" fontId="38" fillId="11" borderId="6" applyNumberFormat="0" applyAlignment="0" applyProtection="0"/>
    <xf numFmtId="0" fontId="38" fillId="11" borderId="6" applyNumberFormat="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35" fillId="0" borderId="7" applyNumberFormat="0" applyFill="0" applyAlignment="0" applyProtection="0"/>
    <xf numFmtId="0" fontId="32" fillId="26"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0"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7" fillId="15" borderId="0" applyNumberFormat="0" applyBorder="0" applyAlignment="0" applyProtection="0"/>
    <xf numFmtId="0" fontId="55" fillId="7" borderId="3" applyNumberFormat="0" applyFont="0" applyAlignment="0" applyProtection="0"/>
  </cellStyleXfs>
  <cellXfs count="249">
    <xf numFmtId="0" fontId="0" fillId="0" borderId="0" xfId="0" applyAlignment="1">
      <alignment vertical="center"/>
    </xf>
    <xf numFmtId="0" fontId="62" fillId="0" borderId="0" xfId="0" applyFont="1" applyFill="1" applyAlignment="1">
      <alignment vertical="center"/>
    </xf>
    <xf numFmtId="0" fontId="62" fillId="0" borderId="0" xfId="0" applyFont="1" applyFill="1" applyBorder="1" applyAlignment="1">
      <alignment vertical="center"/>
    </xf>
    <xf numFmtId="0" fontId="0" fillId="0" borderId="0" xfId="0" applyFill="1" applyAlignment="1">
      <alignment vertical="center"/>
    </xf>
    <xf numFmtId="0" fontId="63" fillId="0" borderId="0" xfId="0" applyFont="1" applyFill="1" applyAlignment="1">
      <alignment vertical="center"/>
    </xf>
    <xf numFmtId="0" fontId="63" fillId="0" borderId="0" xfId="0" applyFont="1" applyFill="1" applyAlignment="1">
      <alignment horizontal="center" vertical="center"/>
    </xf>
    <xf numFmtId="0" fontId="63" fillId="0" borderId="0" xfId="0" applyFont="1" applyFill="1" applyAlignment="1">
      <alignment vertical="center"/>
    </xf>
    <xf numFmtId="0" fontId="63" fillId="0" borderId="0" xfId="0" applyFont="1" applyFill="1" applyAlignment="1">
      <alignment horizontal="center" vertical="center" wrapText="1"/>
    </xf>
    <xf numFmtId="180" fontId="64" fillId="0" borderId="0" xfId="0" applyNumberFormat="1" applyFont="1" applyFill="1" applyAlignment="1">
      <alignment horizontal="center" vertical="center"/>
    </xf>
    <xf numFmtId="0" fontId="64" fillId="0" borderId="0" xfId="0" applyFont="1" applyFill="1" applyAlignment="1">
      <alignment vertical="center"/>
    </xf>
    <xf numFmtId="0" fontId="65" fillId="0" borderId="0" xfId="0" applyFont="1" applyFill="1" applyAlignment="1">
      <alignment horizontal="left" vertical="center"/>
    </xf>
    <xf numFmtId="181" fontId="63" fillId="0" borderId="0" xfId="0" applyNumberFormat="1" applyFont="1" applyFill="1" applyAlignment="1">
      <alignment horizontal="center" vertical="center"/>
    </xf>
    <xf numFmtId="0" fontId="63" fillId="0" borderId="0" xfId="0" applyNumberFormat="1" applyFont="1" applyFill="1" applyAlignment="1">
      <alignment horizontal="center" vertical="center"/>
    </xf>
    <xf numFmtId="0" fontId="63" fillId="0" borderId="0" xfId="0" applyFont="1" applyFill="1" applyAlignment="1">
      <alignment vertical="center" wrapText="1"/>
    </xf>
    <xf numFmtId="0" fontId="0" fillId="0" borderId="0" xfId="0" applyFont="1" applyFill="1" applyAlignment="1">
      <alignment horizontal="left" vertical="center" wrapText="1"/>
    </xf>
    <xf numFmtId="0" fontId="0" fillId="0" borderId="0" xfId="0" applyFont="1" applyFill="1" applyAlignment="1">
      <alignment horizontal="center" vertical="center" wrapText="1"/>
    </xf>
    <xf numFmtId="180" fontId="6" fillId="0" borderId="0" xfId="0" applyNumberFormat="1" applyFont="1" applyFill="1" applyAlignment="1">
      <alignment horizontal="center" vertical="center" wrapText="1"/>
    </xf>
    <xf numFmtId="0" fontId="6" fillId="0" borderId="0" xfId="0" applyFont="1" applyFill="1" applyAlignment="1">
      <alignment horizontal="left" vertical="center" wrapText="1"/>
    </xf>
    <xf numFmtId="0" fontId="7" fillId="0" borderId="0" xfId="0" applyFont="1" applyFill="1" applyAlignment="1">
      <alignment horizontal="center" vertical="center" wrapText="1"/>
    </xf>
    <xf numFmtId="180" fontId="8" fillId="0" borderId="0" xfId="0" applyNumberFormat="1" applyFont="1" applyFill="1" applyAlignment="1">
      <alignment horizontal="center" vertical="center" wrapText="1"/>
    </xf>
    <xf numFmtId="0" fontId="9" fillId="0" borderId="0" xfId="0" applyFont="1" applyFill="1" applyAlignment="1">
      <alignment horizontal="left" vertical="center" wrapText="1"/>
    </xf>
    <xf numFmtId="0" fontId="9" fillId="0" borderId="0" xfId="0" applyFont="1" applyFill="1" applyAlignment="1">
      <alignment horizontal="center" vertical="center" wrapText="1"/>
    </xf>
    <xf numFmtId="180" fontId="0" fillId="0" borderId="0" xfId="0" applyNumberFormat="1" applyFont="1" applyFill="1" applyAlignment="1">
      <alignment horizontal="center" vertical="center" wrapText="1"/>
    </xf>
    <xf numFmtId="0" fontId="9" fillId="0" borderId="13" xfId="0" applyFont="1" applyFill="1" applyBorder="1" applyAlignment="1">
      <alignment horizontal="center" vertical="center" wrapText="1"/>
    </xf>
    <xf numFmtId="180" fontId="0" fillId="0" borderId="13" xfId="0" applyNumberFormat="1" applyFont="1" applyFill="1" applyBorder="1" applyAlignment="1">
      <alignment horizontal="center" vertical="center" wrapText="1"/>
    </xf>
    <xf numFmtId="0" fontId="9" fillId="0" borderId="14" xfId="0" applyFont="1" applyFill="1" applyBorder="1" applyAlignment="1">
      <alignment horizontal="center" vertical="center" wrapText="1"/>
    </xf>
    <xf numFmtId="180" fontId="0" fillId="0" borderId="14" xfId="0" applyNumberFormat="1" applyFont="1" applyFill="1" applyBorder="1" applyAlignment="1">
      <alignment horizontal="center" vertical="center" wrapText="1"/>
    </xf>
    <xf numFmtId="0" fontId="10" fillId="0" borderId="13" xfId="168" applyFont="1" applyFill="1" applyBorder="1" applyAlignment="1">
      <alignment horizontal="center" vertical="center" wrapText="1"/>
      <protection/>
    </xf>
    <xf numFmtId="0" fontId="0" fillId="0" borderId="0" xfId="0" applyFont="1" applyFill="1" applyAlignment="1">
      <alignment vertical="center"/>
    </xf>
    <xf numFmtId="0" fontId="66" fillId="0" borderId="15" xfId="0" applyFont="1" applyFill="1" applyBorder="1" applyAlignment="1">
      <alignment horizontal="center" vertical="center" wrapText="1"/>
    </xf>
    <xf numFmtId="0" fontId="66" fillId="0" borderId="16" xfId="0" applyFont="1" applyFill="1" applyBorder="1" applyAlignment="1">
      <alignment horizontal="center" vertical="center" wrapText="1"/>
    </xf>
    <xf numFmtId="0" fontId="66" fillId="0" borderId="17" xfId="0" applyFont="1" applyFill="1" applyBorder="1" applyAlignment="1">
      <alignment horizontal="center" vertical="center" wrapText="1"/>
    </xf>
    <xf numFmtId="0" fontId="67" fillId="0" borderId="13" xfId="0" applyFont="1" applyFill="1" applyBorder="1" applyAlignment="1">
      <alignment horizontal="center" vertical="center" wrapText="1"/>
    </xf>
    <xf numFmtId="180" fontId="68" fillId="0" borderId="13" xfId="0" applyNumberFormat="1" applyFont="1" applyFill="1" applyBorder="1" applyAlignment="1">
      <alignment horizontal="center" vertical="center" wrapText="1"/>
    </xf>
    <xf numFmtId="0" fontId="10" fillId="0" borderId="13" xfId="0" applyFont="1" applyFill="1" applyBorder="1" applyAlignment="1">
      <alignment horizontal="center" vertical="center" wrapText="1"/>
    </xf>
    <xf numFmtId="0" fontId="69" fillId="0" borderId="13" xfId="0" applyFont="1" applyFill="1" applyBorder="1" applyAlignment="1">
      <alignment horizontal="center" vertical="center" wrapText="1"/>
    </xf>
    <xf numFmtId="0" fontId="15" fillId="0" borderId="13" xfId="0" applyFont="1" applyFill="1" applyBorder="1" applyAlignment="1">
      <alignment horizontal="center" vertical="center"/>
    </xf>
    <xf numFmtId="0" fontId="68" fillId="0" borderId="13" xfId="0" applyFont="1" applyFill="1" applyBorder="1" applyAlignment="1">
      <alignment horizontal="center" vertical="center"/>
    </xf>
    <xf numFmtId="0" fontId="68" fillId="0" borderId="13" xfId="0" applyFont="1" applyFill="1" applyBorder="1" applyAlignment="1">
      <alignment vertical="center"/>
    </xf>
    <xf numFmtId="180" fontId="69" fillId="0" borderId="13" xfId="0" applyNumberFormat="1" applyFont="1" applyFill="1" applyBorder="1" applyAlignment="1">
      <alignment horizontal="center" vertical="center" wrapText="1"/>
    </xf>
    <xf numFmtId="0" fontId="70" fillId="0" borderId="13" xfId="0" applyFont="1" applyFill="1" applyBorder="1" applyAlignment="1">
      <alignment horizontal="left" vertical="center"/>
    </xf>
    <xf numFmtId="0" fontId="0" fillId="0" borderId="13" xfId="168" applyFont="1" applyFill="1" applyBorder="1" applyAlignment="1">
      <alignment horizontal="center" vertical="center" wrapText="1"/>
      <protection/>
    </xf>
    <xf numFmtId="0" fontId="10" fillId="0" borderId="15" xfId="168" applyFont="1" applyFill="1" applyBorder="1" applyAlignment="1">
      <alignment horizontal="center" vertical="center" wrapText="1"/>
      <protection/>
    </xf>
    <xf numFmtId="0" fontId="10" fillId="0" borderId="17" xfId="168" applyFont="1" applyFill="1" applyBorder="1" applyAlignment="1">
      <alignment horizontal="center" vertical="center" wrapText="1"/>
      <protection/>
    </xf>
    <xf numFmtId="0" fontId="10" fillId="0" borderId="13" xfId="168" applyFont="1" applyFill="1" applyBorder="1" applyAlignment="1">
      <alignment horizontal="center" vertical="center" wrapText="1"/>
      <protection/>
    </xf>
    <xf numFmtId="0" fontId="17" fillId="0" borderId="13" xfId="168" applyFont="1" applyFill="1" applyBorder="1" applyAlignment="1">
      <alignment horizontal="center" vertical="center" wrapText="1"/>
      <protection/>
    </xf>
    <xf numFmtId="0" fontId="10" fillId="0" borderId="18"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62" fillId="0" borderId="20" xfId="0" applyFont="1" applyFill="1" applyBorder="1" applyAlignment="1">
      <alignment horizontal="center" vertical="center" wrapText="1"/>
    </xf>
    <xf numFmtId="180" fontId="63" fillId="0" borderId="20" xfId="0" applyNumberFormat="1" applyFont="1" applyFill="1" applyBorder="1" applyAlignment="1">
      <alignment horizontal="center" vertical="center" wrapText="1"/>
    </xf>
    <xf numFmtId="0" fontId="0" fillId="0" borderId="21" xfId="168" applyFont="1" applyFill="1" applyBorder="1" applyAlignment="1">
      <alignment horizontal="center" vertical="center" wrapText="1"/>
      <protection/>
    </xf>
    <xf numFmtId="0" fontId="63" fillId="0" borderId="21"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62" fillId="0" borderId="13" xfId="0" applyFont="1" applyFill="1" applyBorder="1" applyAlignment="1">
      <alignment horizontal="center" vertical="center" wrapText="1"/>
    </xf>
    <xf numFmtId="180" fontId="63" fillId="0" borderId="13" xfId="0" applyNumberFormat="1" applyFont="1" applyFill="1" applyBorder="1" applyAlignment="1">
      <alignment horizontal="center" vertical="center" wrapText="1"/>
    </xf>
    <xf numFmtId="0" fontId="0" fillId="0" borderId="13" xfId="168" applyFont="1" applyFill="1" applyBorder="1" applyAlignment="1">
      <alignment horizontal="center" vertical="center" wrapText="1"/>
      <protection/>
    </xf>
    <xf numFmtId="0" fontId="0" fillId="0" borderId="22" xfId="168" applyFont="1" applyFill="1" applyBorder="1" applyAlignment="1">
      <alignment horizontal="center" vertical="center" wrapText="1"/>
      <protection/>
    </xf>
    <xf numFmtId="0" fontId="9" fillId="0" borderId="13" xfId="0" applyFont="1" applyFill="1" applyBorder="1" applyAlignment="1">
      <alignment horizontal="center" vertical="center"/>
    </xf>
    <xf numFmtId="0" fontId="17" fillId="0" borderId="13" xfId="0" applyFont="1" applyFill="1" applyBorder="1" applyAlignment="1">
      <alignment horizontal="center" vertical="center" wrapText="1"/>
    </xf>
    <xf numFmtId="0" fontId="63" fillId="0" borderId="13" xfId="0" applyFont="1" applyFill="1" applyBorder="1" applyAlignment="1">
      <alignment horizontal="center" vertical="center" wrapText="1"/>
    </xf>
    <xf numFmtId="0" fontId="18" fillId="0" borderId="0" xfId="0" applyFont="1" applyFill="1" applyAlignment="1">
      <alignment horizontal="left" vertical="center" wrapText="1"/>
    </xf>
    <xf numFmtId="0" fontId="1" fillId="0" borderId="0" xfId="0" applyFont="1" applyFill="1" applyAlignment="1">
      <alignment vertical="center" wrapText="1"/>
    </xf>
    <xf numFmtId="181" fontId="1" fillId="0" borderId="0" xfId="0" applyNumberFormat="1" applyFont="1" applyFill="1" applyAlignment="1">
      <alignment horizontal="center" vertical="center" wrapText="1"/>
    </xf>
    <xf numFmtId="0" fontId="1" fillId="0" borderId="0" xfId="0" applyNumberFormat="1" applyFont="1" applyFill="1" applyAlignment="1">
      <alignment horizontal="center" vertical="center" wrapText="1"/>
    </xf>
    <xf numFmtId="181" fontId="7" fillId="0" borderId="0" xfId="0" applyNumberFormat="1" applyFont="1" applyFill="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Alignment="1">
      <alignment vertical="center" wrapText="1"/>
    </xf>
    <xf numFmtId="181" fontId="9" fillId="0" borderId="0" xfId="0" applyNumberFormat="1" applyFont="1" applyFill="1" applyBorder="1" applyAlignment="1">
      <alignment horizontal="center" vertical="center" wrapText="1"/>
    </xf>
    <xf numFmtId="0" fontId="0" fillId="0" borderId="0" xfId="0" applyNumberFormat="1" applyFont="1" applyFill="1" applyAlignment="1">
      <alignment horizontal="center" vertical="center"/>
    </xf>
    <xf numFmtId="0" fontId="9" fillId="0" borderId="13" xfId="0" applyNumberFormat="1" applyFont="1" applyFill="1" applyBorder="1" applyAlignment="1">
      <alignment horizontal="center" vertical="center" wrapText="1"/>
    </xf>
    <xf numFmtId="181" fontId="9" fillId="0" borderId="15" xfId="0" applyNumberFormat="1" applyFont="1" applyFill="1" applyBorder="1" applyAlignment="1">
      <alignment horizontal="center" vertical="center" wrapText="1"/>
    </xf>
    <xf numFmtId="0" fontId="9" fillId="0" borderId="17" xfId="0" applyNumberFormat="1" applyFont="1" applyFill="1" applyBorder="1" applyAlignment="1">
      <alignment horizontal="center" vertical="center" wrapText="1"/>
    </xf>
    <xf numFmtId="0" fontId="9" fillId="0" borderId="14" xfId="0" applyNumberFormat="1" applyFont="1" applyFill="1" applyBorder="1" applyAlignment="1">
      <alignment horizontal="center" vertical="center" wrapText="1"/>
    </xf>
    <xf numFmtId="181" fontId="9" fillId="0" borderId="14" xfId="0" applyNumberFormat="1" applyFont="1" applyFill="1" applyBorder="1" applyAlignment="1">
      <alignment horizontal="center" vertical="center" wrapText="1"/>
    </xf>
    <xf numFmtId="182" fontId="9" fillId="0" borderId="13" xfId="0" applyNumberFormat="1" applyFont="1" applyFill="1" applyBorder="1" applyAlignment="1">
      <alignment horizontal="center" vertical="center" wrapText="1"/>
    </xf>
    <xf numFmtId="181" fontId="9" fillId="0" borderId="13" xfId="0" applyNumberFormat="1" applyFont="1" applyFill="1" applyBorder="1" applyAlignment="1">
      <alignment horizontal="center" vertical="center" wrapText="1"/>
    </xf>
    <xf numFmtId="182" fontId="62" fillId="0" borderId="13" xfId="0" applyNumberFormat="1" applyFont="1" applyFill="1" applyBorder="1" applyAlignment="1">
      <alignment horizontal="center" vertical="center" wrapText="1"/>
    </xf>
    <xf numFmtId="181" fontId="62" fillId="0" borderId="13" xfId="0" applyNumberFormat="1" applyFont="1" applyFill="1" applyBorder="1" applyAlignment="1">
      <alignment horizontal="center" vertical="center" wrapText="1"/>
    </xf>
    <xf numFmtId="0" fontId="62" fillId="0" borderId="13" xfId="0" applyNumberFormat="1" applyFont="1" applyFill="1" applyBorder="1" applyAlignment="1">
      <alignment horizontal="center" vertical="center" wrapText="1"/>
    </xf>
    <xf numFmtId="181" fontId="63" fillId="0" borderId="13" xfId="0" applyNumberFormat="1" applyFont="1" applyFill="1" applyBorder="1" applyAlignment="1">
      <alignment horizontal="center" vertical="center"/>
    </xf>
    <xf numFmtId="181" fontId="68" fillId="0" borderId="13" xfId="0" applyNumberFormat="1" applyFont="1" applyFill="1" applyBorder="1" applyAlignment="1">
      <alignment horizontal="center" vertical="center"/>
    </xf>
    <xf numFmtId="0" fontId="68" fillId="0" borderId="13" xfId="0" applyFont="1" applyFill="1" applyBorder="1" applyAlignment="1">
      <alignment vertical="center" wrapText="1"/>
    </xf>
    <xf numFmtId="181" fontId="71" fillId="0" borderId="13" xfId="0" applyNumberFormat="1" applyFont="1" applyFill="1" applyBorder="1" applyAlignment="1">
      <alignment horizontal="center" vertical="center"/>
    </xf>
    <xf numFmtId="181" fontId="0" fillId="0" borderId="13" xfId="168" applyNumberFormat="1" applyFont="1" applyFill="1" applyBorder="1" applyAlignment="1">
      <alignment horizontal="center" vertical="center" wrapText="1"/>
      <protection/>
    </xf>
    <xf numFmtId="0" fontId="72" fillId="0" borderId="20" xfId="0" applyFont="1" applyFill="1" applyBorder="1" applyAlignment="1">
      <alignment horizontal="center" vertical="center" wrapText="1"/>
    </xf>
    <xf numFmtId="182" fontId="62" fillId="0" borderId="20" xfId="0" applyNumberFormat="1" applyFont="1" applyFill="1" applyBorder="1" applyAlignment="1">
      <alignment horizontal="center" vertical="center" wrapText="1"/>
    </xf>
    <xf numFmtId="181" fontId="62" fillId="0" borderId="20" xfId="0" applyNumberFormat="1" applyFont="1" applyFill="1" applyBorder="1" applyAlignment="1">
      <alignment horizontal="center" vertical="center" wrapText="1"/>
    </xf>
    <xf numFmtId="0" fontId="62" fillId="0" borderId="20" xfId="0" applyNumberFormat="1" applyFont="1" applyFill="1" applyBorder="1" applyAlignment="1">
      <alignment horizontal="center" vertical="center" wrapText="1"/>
    </xf>
    <xf numFmtId="0" fontId="63" fillId="0" borderId="0" xfId="0" applyFont="1" applyFill="1" applyAlignment="1">
      <alignment horizontal="center" vertical="center"/>
    </xf>
    <xf numFmtId="0" fontId="62" fillId="0" borderId="20" xfId="0" applyFont="1" applyFill="1" applyBorder="1" applyAlignment="1">
      <alignment vertical="center"/>
    </xf>
    <xf numFmtId="0" fontId="72" fillId="0" borderId="13" xfId="0" applyFont="1" applyFill="1" applyBorder="1" applyAlignment="1">
      <alignment horizontal="center" vertical="center" wrapText="1"/>
    </xf>
    <xf numFmtId="181" fontId="63" fillId="0" borderId="13" xfId="0" applyNumberFormat="1" applyFont="1" applyFill="1" applyBorder="1" applyAlignment="1">
      <alignment horizontal="center" vertical="center" wrapText="1"/>
    </xf>
    <xf numFmtId="0" fontId="63" fillId="0" borderId="13" xfId="0" applyNumberFormat="1" applyFont="1" applyFill="1" applyBorder="1" applyAlignment="1">
      <alignment horizontal="center" vertical="center" wrapText="1"/>
    </xf>
    <xf numFmtId="0" fontId="0" fillId="0" borderId="0" xfId="0" applyFont="1" applyFill="1" applyAlignment="1">
      <alignment vertical="center"/>
    </xf>
    <xf numFmtId="0" fontId="9" fillId="0" borderId="13" xfId="0" applyFont="1" applyFill="1" applyBorder="1" applyAlignment="1">
      <alignment vertical="center"/>
    </xf>
    <xf numFmtId="0" fontId="62" fillId="0" borderId="13" xfId="0" applyFont="1" applyFill="1" applyBorder="1" applyAlignment="1">
      <alignment vertical="center"/>
    </xf>
    <xf numFmtId="0" fontId="62" fillId="0" borderId="13" xfId="0" applyFont="1" applyFill="1" applyBorder="1" applyAlignment="1">
      <alignment vertical="center"/>
    </xf>
    <xf numFmtId="0" fontId="62" fillId="0" borderId="13" xfId="0" applyFont="1" applyFill="1" applyBorder="1" applyAlignment="1">
      <alignment vertical="center"/>
    </xf>
    <xf numFmtId="0" fontId="73" fillId="0" borderId="13" xfId="0" applyFont="1" applyFill="1" applyBorder="1" applyAlignment="1">
      <alignment horizontal="center" vertical="center" wrapText="1"/>
    </xf>
    <xf numFmtId="0" fontId="62" fillId="0" borderId="20" xfId="0" applyFont="1" applyFill="1" applyBorder="1" applyAlignment="1">
      <alignment vertical="center"/>
    </xf>
    <xf numFmtId="0" fontId="0" fillId="0" borderId="0" xfId="168" applyFont="1" applyFill="1" applyBorder="1" applyAlignment="1">
      <alignment horizontal="center" vertical="center" wrapText="1"/>
      <protection/>
    </xf>
    <xf numFmtId="0" fontId="62" fillId="0" borderId="21" xfId="0" applyFont="1" applyFill="1" applyBorder="1" applyAlignment="1">
      <alignment vertical="center"/>
    </xf>
    <xf numFmtId="180" fontId="64" fillId="0" borderId="13" xfId="0" applyNumberFormat="1" applyFont="1" applyFill="1" applyBorder="1" applyAlignment="1">
      <alignment horizontal="center" vertical="center"/>
    </xf>
    <xf numFmtId="0" fontId="0" fillId="0" borderId="13" xfId="0" applyFont="1" applyFill="1" applyBorder="1" applyAlignment="1">
      <alignment horizontal="center" vertical="center" wrapText="1"/>
    </xf>
    <xf numFmtId="180" fontId="64" fillId="0" borderId="13" xfId="0" applyNumberFormat="1" applyFont="1" applyFill="1" applyBorder="1" applyAlignment="1">
      <alignment horizontal="center" vertical="center"/>
    </xf>
    <xf numFmtId="180" fontId="74" fillId="0" borderId="13" xfId="0" applyNumberFormat="1" applyFont="1" applyFill="1" applyBorder="1" applyAlignment="1">
      <alignment horizontal="center" vertical="center"/>
    </xf>
    <xf numFmtId="0" fontId="9" fillId="0" borderId="1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3" xfId="168" applyFont="1" applyFill="1" applyBorder="1" applyAlignment="1">
      <alignment horizontal="center" vertical="center" wrapText="1"/>
      <protection/>
    </xf>
    <xf numFmtId="0" fontId="0" fillId="0" borderId="13" xfId="0" applyFill="1" applyBorder="1" applyAlignment="1">
      <alignment vertical="center"/>
    </xf>
    <xf numFmtId="0" fontId="72" fillId="0" borderId="13" xfId="0" applyFont="1" applyFill="1" applyBorder="1" applyAlignment="1">
      <alignment horizontal="center" vertical="center"/>
    </xf>
    <xf numFmtId="0" fontId="0" fillId="0" borderId="0" xfId="0" applyFont="1" applyFill="1" applyAlignment="1">
      <alignment horizontal="center" vertical="center"/>
    </xf>
    <xf numFmtId="0" fontId="22" fillId="0" borderId="13" xfId="0" applyFont="1" applyFill="1" applyBorder="1" applyAlignment="1">
      <alignment horizontal="center" vertical="center"/>
    </xf>
    <xf numFmtId="0" fontId="66" fillId="0" borderId="13" xfId="0" applyFont="1" applyFill="1" applyBorder="1" applyAlignment="1">
      <alignment horizontal="center" vertical="center"/>
    </xf>
    <xf numFmtId="0" fontId="66" fillId="0" borderId="13" xfId="0" applyFont="1" applyFill="1" applyBorder="1" applyAlignment="1">
      <alignment horizontal="center" vertical="center" wrapText="1"/>
    </xf>
    <xf numFmtId="180" fontId="75" fillId="0" borderId="13" xfId="0" applyNumberFormat="1" applyFont="1" applyFill="1" applyBorder="1" applyAlignment="1">
      <alignment horizontal="center" vertical="center"/>
    </xf>
    <xf numFmtId="0" fontId="66" fillId="0" borderId="13" xfId="0" applyFont="1" applyFill="1" applyBorder="1" applyAlignment="1">
      <alignment vertical="center"/>
    </xf>
    <xf numFmtId="0" fontId="9" fillId="0" borderId="15" xfId="168" applyFont="1" applyFill="1" applyBorder="1" applyAlignment="1">
      <alignment horizontal="center" vertical="center" wrapText="1"/>
      <protection/>
    </xf>
    <xf numFmtId="0" fontId="9" fillId="0" borderId="17" xfId="168" applyFont="1" applyFill="1" applyBorder="1" applyAlignment="1">
      <alignment horizontal="center" vertical="center" wrapText="1"/>
      <protection/>
    </xf>
    <xf numFmtId="0" fontId="63" fillId="0" borderId="13" xfId="0" applyFont="1" applyFill="1" applyBorder="1" applyAlignment="1">
      <alignment horizontal="center" vertical="center" wrapText="1"/>
    </xf>
    <xf numFmtId="181" fontId="63" fillId="0" borderId="13" xfId="0" applyNumberFormat="1" applyFont="1" applyFill="1" applyBorder="1" applyAlignment="1">
      <alignment horizontal="center" vertical="center" wrapText="1"/>
    </xf>
    <xf numFmtId="0" fontId="0" fillId="0" borderId="13" xfId="0" applyFont="1" applyFill="1" applyBorder="1" applyAlignment="1">
      <alignment horizontal="center" vertical="center"/>
    </xf>
    <xf numFmtId="0" fontId="9" fillId="0" borderId="13" xfId="0" applyFont="1" applyFill="1" applyBorder="1" applyAlignment="1">
      <alignment vertical="center"/>
    </xf>
    <xf numFmtId="0" fontId="62" fillId="0" borderId="13" xfId="0" applyFont="1" applyFill="1" applyBorder="1" applyAlignment="1">
      <alignment horizontal="center" vertical="center" wrapText="1"/>
    </xf>
    <xf numFmtId="180" fontId="63" fillId="0" borderId="13" xfId="0" applyNumberFormat="1"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66" fillId="0" borderId="13" xfId="0" applyFont="1" applyFill="1" applyBorder="1" applyAlignment="1">
      <alignment horizontal="center" vertical="center"/>
    </xf>
    <xf numFmtId="0" fontId="22" fillId="0" borderId="13" xfId="168" applyFont="1" applyFill="1" applyBorder="1" applyAlignment="1">
      <alignment horizontal="center" vertical="center" wrapText="1"/>
      <protection/>
    </xf>
    <xf numFmtId="31" fontId="24" fillId="0" borderId="13" xfId="168" applyNumberFormat="1" applyFont="1" applyFill="1" applyBorder="1" applyAlignment="1">
      <alignment horizontal="center" vertical="center" wrapText="1"/>
      <protection/>
    </xf>
    <xf numFmtId="0" fontId="22" fillId="0" borderId="15" xfId="0" applyFont="1" applyFill="1" applyBorder="1" applyAlignment="1">
      <alignment horizontal="center" vertical="center"/>
    </xf>
    <xf numFmtId="0" fontId="22" fillId="0" borderId="16" xfId="0" applyFont="1" applyFill="1" applyBorder="1" applyAlignment="1">
      <alignment horizontal="center" vertical="center"/>
    </xf>
    <xf numFmtId="0" fontId="22" fillId="0" borderId="17" xfId="0" applyFont="1" applyFill="1" applyBorder="1" applyAlignment="1">
      <alignment horizontal="center" vertical="center"/>
    </xf>
    <xf numFmtId="0" fontId="10" fillId="0" borderId="23"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76" fillId="0" borderId="21" xfId="0" applyFont="1" applyFill="1" applyBorder="1" applyAlignment="1">
      <alignment horizontal="center" vertical="center"/>
    </xf>
    <xf numFmtId="0" fontId="76" fillId="0" borderId="21" xfId="0" applyFont="1" applyFill="1" applyBorder="1" applyAlignment="1">
      <alignment vertical="center"/>
    </xf>
    <xf numFmtId="180" fontId="10" fillId="0" borderId="21" xfId="0" applyNumberFormat="1" applyFont="1" applyFill="1" applyBorder="1" applyAlignment="1">
      <alignment horizontal="center" vertical="center" wrapText="1"/>
    </xf>
    <xf numFmtId="0" fontId="76" fillId="0" borderId="21" xfId="0" applyFont="1" applyFill="1" applyBorder="1" applyAlignment="1">
      <alignment horizontal="left" vertical="center"/>
    </xf>
    <xf numFmtId="0" fontId="22" fillId="0" borderId="15" xfId="168" applyFont="1" applyFill="1" applyBorder="1" applyAlignment="1">
      <alignment horizontal="center" vertical="center" wrapText="1"/>
      <protection/>
    </xf>
    <xf numFmtId="0" fontId="22" fillId="0" borderId="16" xfId="168" applyFont="1" applyFill="1" applyBorder="1" applyAlignment="1">
      <alignment horizontal="center" vertical="center" wrapText="1"/>
      <protection/>
    </xf>
    <xf numFmtId="0" fontId="22" fillId="0" borderId="17" xfId="168" applyFont="1" applyFill="1" applyBorder="1" applyAlignment="1">
      <alignment horizontal="center" vertical="center" wrapText="1"/>
      <protection/>
    </xf>
    <xf numFmtId="0" fontId="9" fillId="0" borderId="15" xfId="0" applyFont="1" applyFill="1" applyBorder="1" applyAlignment="1">
      <alignment horizontal="center" vertical="center" wrapText="1"/>
    </xf>
    <xf numFmtId="0" fontId="9" fillId="0" borderId="17" xfId="0" applyFont="1" applyFill="1" applyBorder="1" applyAlignment="1">
      <alignment horizontal="center" vertical="center" wrapText="1"/>
    </xf>
    <xf numFmtId="31" fontId="77" fillId="0" borderId="13" xfId="0" applyNumberFormat="1" applyFont="1" applyFill="1" applyBorder="1" applyAlignment="1">
      <alignment horizontal="center" vertical="center" wrapText="1"/>
    </xf>
    <xf numFmtId="0" fontId="62" fillId="0" borderId="13" xfId="0" applyFont="1" applyFill="1" applyBorder="1" applyAlignment="1">
      <alignment horizontal="center" vertical="center"/>
    </xf>
    <xf numFmtId="0" fontId="63"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3" xfId="0" applyNumberFormat="1" applyFont="1" applyFill="1" applyBorder="1" applyAlignment="1">
      <alignment horizontal="center" vertical="center" wrapText="1"/>
    </xf>
    <xf numFmtId="0" fontId="10" fillId="0" borderId="14" xfId="0" applyNumberFormat="1" applyFont="1" applyFill="1" applyBorder="1" applyAlignment="1">
      <alignment horizontal="center" vertical="center" wrapText="1"/>
    </xf>
    <xf numFmtId="180" fontId="17" fillId="0" borderId="14" xfId="0" applyNumberFormat="1" applyFont="1" applyFill="1" applyBorder="1" applyAlignment="1">
      <alignment horizontal="center" vertical="center" wrapText="1"/>
    </xf>
    <xf numFmtId="0" fontId="78" fillId="0" borderId="13" xfId="0" applyFont="1" applyFill="1" applyBorder="1" applyAlignment="1" applyProtection="1">
      <alignment horizontal="center" vertical="center" wrapText="1"/>
      <protection locked="0"/>
    </xf>
    <xf numFmtId="31" fontId="78" fillId="0" borderId="13" xfId="0" applyNumberFormat="1" applyFont="1" applyFill="1" applyBorder="1" applyAlignment="1">
      <alignment horizontal="center" vertical="center" wrapText="1"/>
    </xf>
    <xf numFmtId="0" fontId="0" fillId="0" borderId="13" xfId="0" applyFont="1" applyFill="1" applyBorder="1" applyAlignment="1">
      <alignment horizontal="center" vertical="center"/>
    </xf>
    <xf numFmtId="0" fontId="78" fillId="0" borderId="13" xfId="0" applyFont="1" applyFill="1" applyBorder="1" applyAlignment="1">
      <alignment horizontal="center" vertical="center" wrapText="1"/>
    </xf>
    <xf numFmtId="0" fontId="0" fillId="0" borderId="13" xfId="0" applyFont="1" applyFill="1" applyBorder="1" applyAlignment="1">
      <alignment horizontal="center" vertical="center" wrapText="1"/>
    </xf>
    <xf numFmtId="180" fontId="78" fillId="0" borderId="13" xfId="0" applyNumberFormat="1" applyFont="1" applyFill="1" applyBorder="1" applyAlignment="1">
      <alignment horizontal="center" vertical="center" wrapText="1"/>
    </xf>
    <xf numFmtId="180" fontId="78" fillId="0" borderId="13" xfId="0" applyNumberFormat="1" applyFont="1" applyFill="1" applyBorder="1" applyAlignment="1">
      <alignment horizontal="center" vertical="center" wrapText="1"/>
    </xf>
    <xf numFmtId="0" fontId="63" fillId="0" borderId="13" xfId="0" applyFont="1" applyFill="1" applyBorder="1" applyAlignment="1">
      <alignment horizontal="center" vertical="center"/>
    </xf>
    <xf numFmtId="0" fontId="63" fillId="0" borderId="13" xfId="0" applyFont="1" applyFill="1" applyBorder="1" applyAlignment="1">
      <alignment vertical="center"/>
    </xf>
    <xf numFmtId="0" fontId="66" fillId="0" borderId="13" xfId="0" applyFont="1" applyFill="1" applyBorder="1" applyAlignment="1">
      <alignment horizontal="left" vertical="center"/>
    </xf>
    <xf numFmtId="0" fontId="63" fillId="0" borderId="13" xfId="0" applyNumberFormat="1" applyFont="1" applyFill="1" applyBorder="1" applyAlignment="1">
      <alignment horizontal="center" vertical="center"/>
    </xf>
    <xf numFmtId="0" fontId="63" fillId="0" borderId="13" xfId="0" applyFont="1" applyFill="1" applyBorder="1" applyAlignment="1">
      <alignment vertical="center" wrapText="1"/>
    </xf>
    <xf numFmtId="0" fontId="9" fillId="0" borderId="13" xfId="168" applyFont="1" applyFill="1" applyBorder="1" applyAlignment="1">
      <alignment horizontal="center" vertical="center" wrapText="1"/>
      <protection/>
    </xf>
    <xf numFmtId="0" fontId="9" fillId="0" borderId="13" xfId="168" applyFont="1" applyFill="1" applyBorder="1" applyAlignment="1">
      <alignment vertical="center" wrapText="1"/>
      <protection/>
    </xf>
    <xf numFmtId="181" fontId="0" fillId="0" borderId="13" xfId="168" applyNumberFormat="1" applyFont="1" applyFill="1" applyBorder="1" applyAlignment="1">
      <alignment horizontal="center" vertical="center" wrapText="1"/>
      <protection/>
    </xf>
    <xf numFmtId="0" fontId="0" fillId="0" borderId="13" xfId="0" applyFill="1" applyBorder="1" applyAlignment="1">
      <alignment horizontal="center" vertical="center"/>
    </xf>
    <xf numFmtId="0" fontId="63" fillId="0" borderId="13" xfId="0" applyNumberFormat="1" applyFont="1" applyFill="1" applyBorder="1" applyAlignment="1">
      <alignment horizontal="center" vertical="center"/>
    </xf>
    <xf numFmtId="0" fontId="63" fillId="0" borderId="13" xfId="0" applyNumberFormat="1" applyFont="1" applyFill="1" applyBorder="1" applyAlignment="1">
      <alignment horizontal="center" vertical="center" wrapText="1"/>
    </xf>
    <xf numFmtId="182" fontId="62" fillId="0" borderId="13" xfId="0" applyNumberFormat="1" applyFont="1" applyFill="1" applyBorder="1" applyAlignment="1">
      <alignment horizontal="center" vertical="center" wrapText="1"/>
    </xf>
    <xf numFmtId="181" fontId="62" fillId="0" borderId="13" xfId="0" applyNumberFormat="1" applyFont="1" applyFill="1" applyBorder="1" applyAlignment="1">
      <alignment horizontal="center" vertical="center" wrapText="1"/>
    </xf>
    <xf numFmtId="181" fontId="63" fillId="0" borderId="13" xfId="0" applyNumberFormat="1" applyFont="1" applyFill="1" applyBorder="1" applyAlignment="1">
      <alignment horizontal="center" vertical="center"/>
    </xf>
    <xf numFmtId="0" fontId="10" fillId="0" borderId="21" xfId="0" applyFont="1" applyFill="1" applyBorder="1" applyAlignment="1">
      <alignment horizontal="center" vertical="center" wrapText="1"/>
    </xf>
    <xf numFmtId="181" fontId="63" fillId="0" borderId="21" xfId="0" applyNumberFormat="1" applyFont="1" applyFill="1" applyBorder="1" applyAlignment="1">
      <alignment horizontal="center" vertical="center"/>
    </xf>
    <xf numFmtId="181" fontId="68" fillId="0" borderId="21" xfId="0" applyNumberFormat="1" applyFont="1" applyFill="1" applyBorder="1" applyAlignment="1">
      <alignment horizontal="center" vertical="center"/>
    </xf>
    <xf numFmtId="0" fontId="68" fillId="0" borderId="21" xfId="0" applyFont="1" applyFill="1" applyBorder="1" applyAlignment="1">
      <alignment horizontal="center" vertical="center"/>
    </xf>
    <xf numFmtId="0" fontId="68" fillId="0" borderId="21" xfId="0" applyFont="1" applyFill="1" applyBorder="1" applyAlignment="1">
      <alignment vertical="center"/>
    </xf>
    <xf numFmtId="0" fontId="68" fillId="0" borderId="21" xfId="0" applyFont="1" applyFill="1" applyBorder="1" applyAlignment="1">
      <alignment vertical="center" wrapText="1"/>
    </xf>
    <xf numFmtId="181" fontId="71" fillId="0" borderId="21" xfId="0" applyNumberFormat="1" applyFont="1" applyFill="1" applyBorder="1" applyAlignment="1">
      <alignment horizontal="center" vertical="center"/>
    </xf>
    <xf numFmtId="0" fontId="63" fillId="0" borderId="13" xfId="0" applyFont="1" applyFill="1" applyBorder="1" applyAlignment="1">
      <alignment horizontal="center" vertical="center"/>
    </xf>
    <xf numFmtId="181" fontId="63" fillId="0" borderId="13" xfId="0" applyNumberFormat="1" applyFont="1" applyFill="1" applyBorder="1" applyAlignment="1">
      <alignment horizontal="center" vertical="center" wrapText="1"/>
    </xf>
    <xf numFmtId="0" fontId="10" fillId="0" borderId="13" xfId="0" applyNumberFormat="1" applyFont="1" applyFill="1" applyBorder="1" applyAlignment="1">
      <alignment horizontal="center" vertical="center"/>
    </xf>
    <xf numFmtId="182" fontId="10" fillId="0" borderId="13" xfId="0" applyNumberFormat="1" applyFont="1" applyFill="1" applyBorder="1" applyAlignment="1">
      <alignment horizontal="center" vertical="center" wrapText="1"/>
    </xf>
    <xf numFmtId="181" fontId="10" fillId="0" borderId="13" xfId="0" applyNumberFormat="1" applyFont="1" applyFill="1" applyBorder="1" applyAlignment="1">
      <alignment horizontal="center" vertical="center" wrapText="1"/>
    </xf>
    <xf numFmtId="0" fontId="0" fillId="0" borderId="13" xfId="0" applyFont="1" applyFill="1" applyBorder="1" applyAlignment="1">
      <alignment horizontal="center" vertical="center" wrapText="1"/>
    </xf>
    <xf numFmtId="0" fontId="78" fillId="0" borderId="13" xfId="0" applyFont="1" applyFill="1" applyBorder="1" applyAlignment="1">
      <alignment horizontal="center" vertical="center" wrapText="1"/>
    </xf>
    <xf numFmtId="0" fontId="78" fillId="0" borderId="13" xfId="0" applyNumberFormat="1" applyFont="1" applyFill="1" applyBorder="1" applyAlignment="1">
      <alignment horizontal="center" vertical="center" wrapText="1"/>
    </xf>
    <xf numFmtId="181" fontId="0" fillId="0" borderId="13"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xf>
    <xf numFmtId="0" fontId="62" fillId="0" borderId="0" xfId="0" applyFont="1" applyFill="1" applyAlignment="1">
      <alignment horizontal="center" vertical="center"/>
    </xf>
    <xf numFmtId="0" fontId="78" fillId="0" borderId="13" xfId="0" applyFont="1" applyFill="1" applyBorder="1" applyAlignment="1" applyProtection="1">
      <alignment horizontal="center" vertical="center" wrapText="1"/>
      <protection locked="0"/>
    </xf>
    <xf numFmtId="0" fontId="10" fillId="0" borderId="13" xfId="0" applyFont="1" applyFill="1" applyBorder="1" applyAlignment="1">
      <alignment horizontal="center" vertical="center" wrapText="1"/>
    </xf>
    <xf numFmtId="180" fontId="17" fillId="0" borderId="13" xfId="0" applyNumberFormat="1" applyFont="1" applyFill="1" applyBorder="1" applyAlignment="1">
      <alignment horizontal="center" vertical="center" wrapText="1"/>
    </xf>
    <xf numFmtId="180" fontId="0" fillId="0" borderId="13" xfId="0" applyNumberFormat="1" applyFont="1" applyFill="1" applyBorder="1" applyAlignment="1">
      <alignment horizontal="center" vertical="center" wrapText="1"/>
    </xf>
    <xf numFmtId="0" fontId="0" fillId="0" borderId="14" xfId="0" applyFont="1" applyFill="1" applyBorder="1" applyAlignment="1">
      <alignment horizontal="center" vertical="center" wrapText="1"/>
    </xf>
    <xf numFmtId="180" fontId="0" fillId="0" borderId="13" xfId="168" applyNumberFormat="1" applyFont="1" applyFill="1" applyBorder="1" applyAlignment="1">
      <alignment horizontal="center" vertical="center" wrapText="1"/>
      <protection/>
    </xf>
    <xf numFmtId="180" fontId="63" fillId="0" borderId="13" xfId="0" applyNumberFormat="1"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79" fillId="0" borderId="21" xfId="0" applyFont="1" applyFill="1" applyBorder="1" applyAlignment="1">
      <alignment horizontal="center" vertical="center"/>
    </xf>
    <xf numFmtId="0" fontId="26" fillId="0" borderId="21" xfId="168" applyFont="1" applyFill="1" applyBorder="1" applyAlignment="1">
      <alignment horizontal="center" vertical="center" wrapText="1"/>
      <protection/>
    </xf>
    <xf numFmtId="0" fontId="80" fillId="0" borderId="21" xfId="168" applyFont="1" applyFill="1" applyBorder="1" applyAlignment="1">
      <alignment horizontal="center" vertical="center" wrapText="1"/>
      <protection/>
    </xf>
    <xf numFmtId="0" fontId="27" fillId="0" borderId="21" xfId="168" applyFont="1" applyFill="1" applyBorder="1" applyAlignment="1">
      <alignment horizontal="center" vertical="center" wrapText="1"/>
      <protection/>
    </xf>
    <xf numFmtId="0" fontId="63" fillId="0" borderId="0" xfId="0" applyFont="1" applyFill="1" applyAlignment="1">
      <alignment horizontal="center" vertical="center" wrapText="1"/>
    </xf>
    <xf numFmtId="31" fontId="10" fillId="0" borderId="13" xfId="0" applyNumberFormat="1" applyFont="1" applyFill="1" applyBorder="1" applyAlignment="1">
      <alignment horizontal="center" vertical="center" wrapText="1"/>
    </xf>
    <xf numFmtId="0" fontId="72" fillId="0" borderId="13" xfId="0" applyFont="1" applyFill="1" applyBorder="1" applyAlignment="1">
      <alignment horizontal="center" vertical="center" wrapText="1"/>
    </xf>
    <xf numFmtId="0" fontId="17" fillId="0" borderId="13" xfId="0" applyFont="1" applyFill="1" applyBorder="1" applyAlignment="1">
      <alignment horizontal="center" vertical="center" wrapText="1"/>
    </xf>
    <xf numFmtId="31" fontId="0" fillId="0" borderId="13" xfId="168" applyNumberFormat="1" applyFont="1" applyFill="1" applyBorder="1" applyAlignment="1">
      <alignment horizontal="center" vertical="center" wrapText="1"/>
      <protection/>
    </xf>
    <xf numFmtId="31" fontId="0" fillId="0" borderId="13" xfId="168" applyNumberFormat="1" applyFont="1" applyFill="1" applyBorder="1" applyAlignment="1">
      <alignment horizontal="center" vertical="center" wrapText="1"/>
      <protection/>
    </xf>
    <xf numFmtId="31" fontId="10" fillId="0" borderId="13" xfId="168" applyNumberFormat="1" applyFont="1" applyFill="1" applyBorder="1" applyAlignment="1">
      <alignment horizontal="center" vertical="center" wrapText="1"/>
      <protection/>
    </xf>
    <xf numFmtId="31" fontId="17" fillId="0" borderId="13" xfId="168" applyNumberFormat="1" applyFont="1" applyFill="1" applyBorder="1" applyAlignment="1">
      <alignment horizontal="center" vertical="center" wrapText="1"/>
      <protection/>
    </xf>
    <xf numFmtId="0" fontId="78" fillId="0" borderId="20" xfId="0" applyFont="1" applyFill="1" applyBorder="1" applyAlignment="1">
      <alignment horizontal="center" vertical="center" wrapText="1"/>
    </xf>
    <xf numFmtId="0" fontId="0" fillId="0" borderId="20" xfId="168" applyFont="1" applyFill="1" applyBorder="1" applyAlignment="1">
      <alignment horizontal="center" vertical="center" wrapText="1"/>
      <protection/>
    </xf>
    <xf numFmtId="0" fontId="63" fillId="0" borderId="20" xfId="0" applyFont="1" applyFill="1" applyBorder="1" applyAlignment="1">
      <alignment horizontal="center" vertical="center"/>
    </xf>
    <xf numFmtId="0" fontId="0" fillId="0" borderId="20" xfId="168" applyFont="1" applyFill="1" applyBorder="1" applyAlignment="1">
      <alignment horizontal="center" vertical="center" wrapText="1"/>
      <protection/>
    </xf>
    <xf numFmtId="31" fontId="0" fillId="0" borderId="20" xfId="168" applyNumberFormat="1" applyFont="1" applyFill="1" applyBorder="1" applyAlignment="1">
      <alignment horizontal="center" vertical="center" wrapText="1"/>
      <protection/>
    </xf>
    <xf numFmtId="0" fontId="10" fillId="0" borderId="13" xfId="0" applyFont="1" applyFill="1" applyBorder="1" applyAlignment="1">
      <alignment horizontal="center" vertical="center" wrapText="1"/>
    </xf>
    <xf numFmtId="31" fontId="17" fillId="0" borderId="13" xfId="168" applyNumberFormat="1" applyFont="1" applyFill="1" applyBorder="1" applyAlignment="1">
      <alignment horizontal="center" vertical="center" wrapText="1"/>
      <protection/>
    </xf>
    <xf numFmtId="0" fontId="64" fillId="0" borderId="13" xfId="0" applyFont="1" applyFill="1" applyBorder="1" applyAlignment="1">
      <alignment vertical="center"/>
    </xf>
    <xf numFmtId="0" fontId="0" fillId="0" borderId="13" xfId="0" applyNumberFormat="1" applyFont="1" applyFill="1" applyBorder="1" applyAlignment="1">
      <alignment horizontal="center" vertical="center"/>
    </xf>
    <xf numFmtId="0" fontId="9" fillId="0" borderId="14" xfId="0" applyFont="1" applyFill="1" applyBorder="1" applyAlignment="1">
      <alignment horizontal="center" vertical="center" wrapText="1"/>
    </xf>
    <xf numFmtId="0" fontId="9" fillId="0" borderId="21" xfId="0" applyFont="1" applyFill="1" applyBorder="1" applyAlignment="1">
      <alignment horizontal="center" vertical="center"/>
    </xf>
    <xf numFmtId="0" fontId="0" fillId="0" borderId="14" xfId="0"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0" fontId="62" fillId="0" borderId="0" xfId="0" applyFont="1" applyFill="1" applyAlignment="1">
      <alignment vertical="center" wrapText="1"/>
    </xf>
    <xf numFmtId="0" fontId="9" fillId="0" borderId="21" xfId="168" applyFont="1" applyFill="1" applyBorder="1" applyAlignment="1">
      <alignment horizontal="center" vertical="center" wrapText="1"/>
      <protection/>
    </xf>
    <xf numFmtId="181" fontId="63" fillId="0" borderId="21" xfId="0" applyNumberFormat="1" applyFont="1" applyFill="1" applyBorder="1" applyAlignment="1">
      <alignment horizontal="center" vertical="center" wrapText="1"/>
    </xf>
    <xf numFmtId="0" fontId="63" fillId="0" borderId="21" xfId="0" applyFont="1" applyFill="1" applyBorder="1" applyAlignment="1">
      <alignment horizontal="center" vertical="center" wrapText="1"/>
    </xf>
    <xf numFmtId="0" fontId="63" fillId="0" borderId="21" xfId="0" applyFont="1" applyFill="1" applyBorder="1" applyAlignment="1">
      <alignment horizontal="center" vertical="center"/>
    </xf>
    <xf numFmtId="0" fontId="78" fillId="0" borderId="13" xfId="0" applyNumberFormat="1" applyFont="1" applyFill="1" applyBorder="1" applyAlignment="1">
      <alignment horizontal="center" vertical="center" wrapText="1"/>
    </xf>
    <xf numFmtId="0" fontId="65" fillId="0" borderId="13" xfId="0" applyFont="1" applyFill="1" applyBorder="1" applyAlignment="1">
      <alignment horizontal="left" vertical="center"/>
    </xf>
    <xf numFmtId="0" fontId="63" fillId="0" borderId="13" xfId="0" applyFont="1" applyFill="1" applyBorder="1" applyAlignment="1">
      <alignment vertical="center"/>
    </xf>
    <xf numFmtId="0" fontId="63" fillId="0" borderId="13" xfId="0" applyFont="1" applyFill="1" applyBorder="1" applyAlignment="1">
      <alignment vertical="center"/>
    </xf>
    <xf numFmtId="0" fontId="17" fillId="0" borderId="0" xfId="0" applyFont="1" applyFill="1" applyAlignment="1">
      <alignment vertical="center" wrapText="1"/>
    </xf>
    <xf numFmtId="0" fontId="0" fillId="0" borderId="0" xfId="0" applyFill="1" applyAlignment="1">
      <alignment vertical="center" wrapText="1"/>
    </xf>
    <xf numFmtId="0" fontId="28" fillId="0" borderId="0" xfId="0" applyFont="1" applyFill="1" applyAlignment="1">
      <alignment horizontal="center" vertical="center" wrapText="1"/>
    </xf>
    <xf numFmtId="0" fontId="29" fillId="0" borderId="24" xfId="0" applyFont="1" applyFill="1" applyBorder="1" applyAlignment="1">
      <alignment horizontal="right" vertical="center" wrapText="1"/>
    </xf>
    <xf numFmtId="0" fontId="30" fillId="0" borderId="13"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3" fillId="0" borderId="13" xfId="0" applyFont="1" applyFill="1" applyBorder="1" applyAlignment="1">
      <alignment horizontal="center" vertical="center" wrapText="1"/>
    </xf>
    <xf numFmtId="0" fontId="0" fillId="0" borderId="0" xfId="0" applyFill="1" applyAlignment="1">
      <alignment horizontal="center" vertical="center"/>
    </xf>
    <xf numFmtId="0" fontId="30" fillId="0" borderId="15" xfId="0" applyFont="1" applyFill="1" applyBorder="1" applyAlignment="1">
      <alignment horizontal="center" vertical="center" wrapText="1"/>
    </xf>
    <xf numFmtId="0" fontId="30" fillId="0" borderId="17" xfId="0" applyFont="1" applyFill="1" applyBorder="1" applyAlignment="1">
      <alignment horizontal="center" vertical="center" wrapText="1"/>
    </xf>
    <xf numFmtId="0" fontId="30" fillId="0" borderId="16" xfId="0" applyFont="1" applyFill="1" applyBorder="1" applyAlignment="1">
      <alignment horizontal="center" vertical="center" wrapText="1"/>
    </xf>
  </cellXfs>
  <cellStyles count="177">
    <cellStyle name="Normal" xfId="0"/>
    <cellStyle name="Currency [0]" xfId="15"/>
    <cellStyle name="20% - 强调文字颜色 1 2" xfId="16"/>
    <cellStyle name="20% - 强调文字颜色 3" xfId="17"/>
    <cellStyle name="输出 3" xfId="18"/>
    <cellStyle name="输入" xfId="19"/>
    <cellStyle name="Currency" xfId="20"/>
    <cellStyle name="Comma [0]" xfId="21"/>
    <cellStyle name="40% - 强调文字颜色 3" xfId="22"/>
    <cellStyle name="计算 2" xfId="23"/>
    <cellStyle name="差" xfId="24"/>
    <cellStyle name="Comma" xfId="25"/>
    <cellStyle name="60% - 强调文字颜色 3" xfId="26"/>
    <cellStyle name="Hyperlink" xfId="27"/>
    <cellStyle name="Percent" xfId="28"/>
    <cellStyle name="常规 2 7 3" xfId="29"/>
    <cellStyle name="Followed Hyperlink" xfId="30"/>
    <cellStyle name="注释" xfId="31"/>
    <cellStyle name="常规 6" xfId="32"/>
    <cellStyle name="60% - 强调文字颜色 2 3" xfId="33"/>
    <cellStyle name="60% - 强调文字颜色 2" xfId="34"/>
    <cellStyle name="标题 4" xfId="35"/>
    <cellStyle name="警告文本" xfId="36"/>
    <cellStyle name="_ET_STYLE_NoName_00_" xfId="37"/>
    <cellStyle name="标题" xfId="38"/>
    <cellStyle name="常规 5 2" xfId="39"/>
    <cellStyle name="解释性文本" xfId="40"/>
    <cellStyle name="标题 1" xfId="41"/>
    <cellStyle name="标题 2" xfId="42"/>
    <cellStyle name="60% - 强调文字颜色 1" xfId="43"/>
    <cellStyle name="标题 3" xfId="44"/>
    <cellStyle name="60% - 强调文字颜色 4" xfId="45"/>
    <cellStyle name="输出" xfId="46"/>
    <cellStyle name="计算" xfId="47"/>
    <cellStyle name="20% - 强调文字颜色 5 3" xfId="48"/>
    <cellStyle name="检查单元格" xfId="49"/>
    <cellStyle name="40% - 强调文字颜色 4 2" xfId="50"/>
    <cellStyle name="20% - 强调文字颜色 6" xfId="51"/>
    <cellStyle name="强调文字颜色 2" xfId="52"/>
    <cellStyle name="链接单元格" xfId="53"/>
    <cellStyle name="40% - 强调文字颜色 1 2" xfId="54"/>
    <cellStyle name="20% - 强调文字颜色 2 3" xfId="55"/>
    <cellStyle name="汇总" xfId="56"/>
    <cellStyle name="好" xfId="57"/>
    <cellStyle name="40% - 强调文字颜色 2 2" xfId="58"/>
    <cellStyle name="适中" xfId="59"/>
    <cellStyle name="20% - 强调文字颜色 3 3" xfId="60"/>
    <cellStyle name="20% - 强调文字颜色 5" xfId="61"/>
    <cellStyle name="强调文字颜色 1" xfId="62"/>
    <cellStyle name="20% - 强调文字颜色 1" xfId="63"/>
    <cellStyle name="链接单元格 3" xfId="64"/>
    <cellStyle name="40% - 强调文字颜色 1" xfId="65"/>
    <cellStyle name="输出 2" xfId="66"/>
    <cellStyle name="20% - 强调文字颜色 2" xfId="67"/>
    <cellStyle name="40% - 强调文字颜色 2" xfId="68"/>
    <cellStyle name="强调文字颜色 3" xfId="69"/>
    <cellStyle name="强调文字颜色 4" xfId="70"/>
    <cellStyle name="20% - 强调文字颜色 4" xfId="71"/>
    <cellStyle name="计算 3" xfId="72"/>
    <cellStyle name="40% - 强调文字颜色 4" xfId="73"/>
    <cellStyle name="强调文字颜色 5" xfId="74"/>
    <cellStyle name="40% - 强调文字颜色 5" xfId="75"/>
    <cellStyle name="60% - 强调文字颜色 5" xfId="76"/>
    <cellStyle name="强调文字颜色 6" xfId="77"/>
    <cellStyle name="适中 2" xfId="78"/>
    <cellStyle name="40% - 强调文字颜色 6" xfId="79"/>
    <cellStyle name="60% - 强调文字颜色 6" xfId="80"/>
    <cellStyle name="20% - 强调文字颜色 6 3" xfId="81"/>
    <cellStyle name="20% - 强调文字颜色 1 3" xfId="82"/>
    <cellStyle name="20% - 强调文字颜色 2 2" xfId="83"/>
    <cellStyle name="20% - 强调文字颜色 3 2" xfId="84"/>
    <cellStyle name="常规 3" xfId="85"/>
    <cellStyle name="20% - 强调文字颜色 4 2" xfId="86"/>
    <cellStyle name="常规 4" xfId="87"/>
    <cellStyle name="20% - 强调文字颜色 4 3" xfId="88"/>
    <cellStyle name="20% - 强调文字颜色 5 2" xfId="89"/>
    <cellStyle name="20% - 强调文字颜色 6 2" xfId="90"/>
    <cellStyle name="40% - 强调文字颜色 1 3" xfId="91"/>
    <cellStyle name="40% - 强调文字颜色 2 3" xfId="92"/>
    <cellStyle name="40% - 强调文字颜色 3 2" xfId="93"/>
    <cellStyle name="40% - 强调文字颜色 3 3" xfId="94"/>
    <cellStyle name="40% - 强调文字颜色 4 3" xfId="95"/>
    <cellStyle name="40% - 强调文字颜色 5 2" xfId="96"/>
    <cellStyle name="40% - 强调文字颜色 5 3" xfId="97"/>
    <cellStyle name="40% - 强调文字颜色 6 2" xfId="98"/>
    <cellStyle name="40% - 强调文字颜色 6 3" xfId="99"/>
    <cellStyle name="60% - 强调文字颜色 1 2" xfId="100"/>
    <cellStyle name="60% - 强调文字颜色 1 3" xfId="101"/>
    <cellStyle name="常规 5" xfId="102"/>
    <cellStyle name="60% - 强调文字颜色 2 2" xfId="103"/>
    <cellStyle name="60% - 强调文字颜色 3 2" xfId="104"/>
    <cellStyle name="60% - 强调文字颜色 3 3" xfId="105"/>
    <cellStyle name="60% - 强调文字颜色 4 2" xfId="106"/>
    <cellStyle name="60% - 强调文字颜色 4 3" xfId="107"/>
    <cellStyle name="60% - 强调文字颜色 5 2" xfId="108"/>
    <cellStyle name="60% - 强调文字颜色 5 3" xfId="109"/>
    <cellStyle name="60% - 强调文字颜色 6 2" xfId="110"/>
    <cellStyle name="60% - 强调文字颜色 6 3" xfId="111"/>
    <cellStyle name="标题 1 2" xfId="112"/>
    <cellStyle name="标题 1 3" xfId="113"/>
    <cellStyle name="标题 2 2" xfId="114"/>
    <cellStyle name="标题 2 3" xfId="115"/>
    <cellStyle name="标题 3 2" xfId="116"/>
    <cellStyle name="标题 3 3" xfId="117"/>
    <cellStyle name="标题 4 2" xfId="118"/>
    <cellStyle name="标题 4 3" xfId="119"/>
    <cellStyle name="标题 5" xfId="120"/>
    <cellStyle name="标题 6" xfId="121"/>
    <cellStyle name="差 2" xfId="122"/>
    <cellStyle name="差 3" xfId="123"/>
    <cellStyle name="常规 10" xfId="124"/>
    <cellStyle name="常规 11 2" xfId="125"/>
    <cellStyle name="常规 2" xfId="126"/>
    <cellStyle name="强调文字颜色 3 3" xfId="127"/>
    <cellStyle name="常规 2 10" xfId="128"/>
    <cellStyle name="常规 2 2" xfId="129"/>
    <cellStyle name="常规 2 2 2" xfId="130"/>
    <cellStyle name="常规 2 2 2 2" xfId="131"/>
    <cellStyle name="常规 2 2 2 2 2" xfId="132"/>
    <cellStyle name="常规 2 2 2 2 3" xfId="133"/>
    <cellStyle name="常规 2 2 3" xfId="134"/>
    <cellStyle name="常规 2 2 3 2" xfId="135"/>
    <cellStyle name="常规 2 2 3 3" xfId="136"/>
    <cellStyle name="常规 2 3" xfId="137"/>
    <cellStyle name="常规 2 3 2" xfId="138"/>
    <cellStyle name="常规 2 3 2 2" xfId="139"/>
    <cellStyle name="常规 2 3 2 3" xfId="140"/>
    <cellStyle name="常规 2 4" xfId="141"/>
    <cellStyle name="常规 2 4 2" xfId="142"/>
    <cellStyle name="常规 2 4 2 2" xfId="143"/>
    <cellStyle name="常规 2 4 2 3" xfId="144"/>
    <cellStyle name="强调文字颜色 4 2" xfId="145"/>
    <cellStyle name="常规 2 5" xfId="146"/>
    <cellStyle name="常规 2 5 2" xfId="147"/>
    <cellStyle name="常规 2 5 3" xfId="148"/>
    <cellStyle name="强调文字颜色 4 3" xfId="149"/>
    <cellStyle name="常规 2 6" xfId="150"/>
    <cellStyle name="常规 2 7" xfId="151"/>
    <cellStyle name="常规 2 7 2" xfId="152"/>
    <cellStyle name="输入 2" xfId="153"/>
    <cellStyle name="常规 2 8" xfId="154"/>
    <cellStyle name="输入 3" xfId="155"/>
    <cellStyle name="常规 2 9" xfId="156"/>
    <cellStyle name="常规 3 2" xfId="157"/>
    <cellStyle name="常规 3 2 2" xfId="158"/>
    <cellStyle name="常规 3 2 3" xfId="159"/>
    <cellStyle name="常规 4 2" xfId="160"/>
    <cellStyle name="常规 4 3" xfId="161"/>
    <cellStyle name="常规 5 3" xfId="162"/>
    <cellStyle name="常规 5 4" xfId="163"/>
    <cellStyle name="常规 7" xfId="164"/>
    <cellStyle name="常规 7 4" xfId="165"/>
    <cellStyle name="常规 8" xfId="166"/>
    <cellStyle name="常规 9" xfId="167"/>
    <cellStyle name="常规_Sheet1" xfId="168"/>
    <cellStyle name="好 2" xfId="169"/>
    <cellStyle name="好 3" xfId="170"/>
    <cellStyle name="汇总 2" xfId="171"/>
    <cellStyle name="汇总 3" xfId="172"/>
    <cellStyle name="检查单元格 2" xfId="173"/>
    <cellStyle name="检查单元格 3" xfId="174"/>
    <cellStyle name="解释性文本 2" xfId="175"/>
    <cellStyle name="解释性文本 3" xfId="176"/>
    <cellStyle name="警告文本 2" xfId="177"/>
    <cellStyle name="警告文本 3" xfId="178"/>
    <cellStyle name="链接单元格 2" xfId="179"/>
    <cellStyle name="强调文字颜色 1 2" xfId="180"/>
    <cellStyle name="强调文字颜色 1 3" xfId="181"/>
    <cellStyle name="强调文字颜色 2 2" xfId="182"/>
    <cellStyle name="强调文字颜色 2 3" xfId="183"/>
    <cellStyle name="强调文字颜色 3 2" xfId="184"/>
    <cellStyle name="强调文字颜色 5 2" xfId="185"/>
    <cellStyle name="强调文字颜色 5 3" xfId="186"/>
    <cellStyle name="强调文字颜色 6 2" xfId="187"/>
    <cellStyle name="强调文字颜色 6 3" xfId="188"/>
    <cellStyle name="适中 3" xfId="189"/>
    <cellStyle name="注释 2" xfId="1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7"/>
  <sheetViews>
    <sheetView zoomScale="70" zoomScaleNormal="70" zoomScaleSheetLayoutView="100" workbookViewId="0" topLeftCell="A1">
      <selection activeCell="T6" sqref="T6"/>
    </sheetView>
  </sheetViews>
  <sheetFormatPr defaultColWidth="8.75390625" defaultRowHeight="14.25"/>
  <cols>
    <col min="1" max="1" width="8.75390625" style="3" customWidth="1"/>
    <col min="2" max="3" width="11.625" style="3" bestFit="1" customWidth="1"/>
    <col min="4" max="4" width="5.625" style="3" customWidth="1"/>
    <col min="5" max="5" width="10.375" style="3" customWidth="1"/>
    <col min="6" max="6" width="5.625" style="3" customWidth="1"/>
    <col min="7" max="7" width="11.50390625" style="3" bestFit="1" customWidth="1"/>
    <col min="8" max="8" width="5.375" style="3" customWidth="1"/>
    <col min="9" max="9" width="8.875" style="3" customWidth="1"/>
    <col min="10" max="10" width="5.50390625" style="3" customWidth="1"/>
    <col min="11" max="11" width="8.75390625" style="3" customWidth="1"/>
    <col min="12" max="12" width="5.125" style="3" customWidth="1"/>
    <col min="13" max="13" width="8.75390625" style="3" customWidth="1"/>
    <col min="14" max="14" width="5.875" style="3" customWidth="1"/>
    <col min="15" max="15" width="8.75390625" style="3" customWidth="1"/>
    <col min="16" max="16" width="5.75390625" style="3" customWidth="1"/>
    <col min="17" max="17" width="8.75390625" style="3" customWidth="1"/>
    <col min="18" max="18" width="5.25390625" style="3" customWidth="1"/>
    <col min="19" max="19" width="8.75390625" style="3" customWidth="1"/>
    <col min="20" max="20" width="14.00390625" style="3" customWidth="1"/>
    <col min="21" max="21" width="8.75390625" style="3" customWidth="1"/>
    <col min="22" max="22" width="5.25390625" style="3" customWidth="1"/>
    <col min="23" max="24" width="8.75390625" style="3" customWidth="1"/>
    <col min="25" max="25" width="11.625" style="3" bestFit="1" customWidth="1"/>
    <col min="26" max="26" width="8.375" style="3" customWidth="1"/>
    <col min="27" max="31" width="8.75390625" style="3" customWidth="1"/>
  </cols>
  <sheetData>
    <row r="1" spans="1:31" ht="14.25">
      <c r="A1" s="237" t="s">
        <v>0</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row>
    <row r="2" spans="1:31" ht="24">
      <c r="A2" s="239" t="s">
        <v>1</v>
      </c>
      <c r="B2" s="239"/>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row>
    <row r="3" spans="1:31" ht="14.25">
      <c r="A3" s="240" t="s">
        <v>2</v>
      </c>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row>
    <row r="4" spans="1:31" ht="27.75" customHeight="1">
      <c r="A4" s="241" t="s">
        <v>3</v>
      </c>
      <c r="B4" s="241" t="s">
        <v>4</v>
      </c>
      <c r="C4" s="241"/>
      <c r="D4" s="241" t="s">
        <v>5</v>
      </c>
      <c r="E4" s="241"/>
      <c r="F4" s="241" t="s">
        <v>6</v>
      </c>
      <c r="G4" s="241"/>
      <c r="H4" s="241" t="s">
        <v>7</v>
      </c>
      <c r="I4" s="241"/>
      <c r="J4" s="241" t="s">
        <v>8</v>
      </c>
      <c r="K4" s="241"/>
      <c r="L4" s="241" t="s">
        <v>9</v>
      </c>
      <c r="M4" s="241"/>
      <c r="N4" s="241" t="s">
        <v>10</v>
      </c>
      <c r="O4" s="241"/>
      <c r="P4" s="241" t="s">
        <v>11</v>
      </c>
      <c r="Q4" s="241"/>
      <c r="R4" s="241" t="s">
        <v>12</v>
      </c>
      <c r="S4" s="241"/>
      <c r="T4" s="241" t="s">
        <v>13</v>
      </c>
      <c r="U4" s="241"/>
      <c r="V4" s="246" t="s">
        <v>14</v>
      </c>
      <c r="W4" s="247"/>
      <c r="X4" s="246" t="s">
        <v>15</v>
      </c>
      <c r="Y4" s="247"/>
      <c r="Z4" s="246" t="s">
        <v>16</v>
      </c>
      <c r="AA4" s="247"/>
      <c r="AB4" s="248" t="s">
        <v>17</v>
      </c>
      <c r="AC4" s="247"/>
      <c r="AD4" s="241" t="s">
        <v>18</v>
      </c>
      <c r="AE4" s="241"/>
    </row>
    <row r="5" spans="1:31" ht="28.5" customHeight="1">
      <c r="A5" s="241"/>
      <c r="B5" s="241" t="s">
        <v>19</v>
      </c>
      <c r="C5" s="241" t="s">
        <v>20</v>
      </c>
      <c r="D5" s="241" t="s">
        <v>21</v>
      </c>
      <c r="E5" s="241" t="s">
        <v>22</v>
      </c>
      <c r="F5" s="241" t="s">
        <v>21</v>
      </c>
      <c r="G5" s="241" t="s">
        <v>22</v>
      </c>
      <c r="H5" s="241" t="s">
        <v>21</v>
      </c>
      <c r="I5" s="241" t="s">
        <v>22</v>
      </c>
      <c r="J5" s="241" t="s">
        <v>21</v>
      </c>
      <c r="K5" s="241" t="s">
        <v>22</v>
      </c>
      <c r="L5" s="241" t="s">
        <v>21</v>
      </c>
      <c r="M5" s="241" t="s">
        <v>22</v>
      </c>
      <c r="N5" s="241" t="s">
        <v>21</v>
      </c>
      <c r="O5" s="241" t="s">
        <v>22</v>
      </c>
      <c r="P5" s="241" t="s">
        <v>21</v>
      </c>
      <c r="Q5" s="241" t="s">
        <v>22</v>
      </c>
      <c r="R5" s="241" t="s">
        <v>21</v>
      </c>
      <c r="S5" s="241" t="s">
        <v>22</v>
      </c>
      <c r="T5" s="241" t="s">
        <v>21</v>
      </c>
      <c r="U5" s="241" t="s">
        <v>22</v>
      </c>
      <c r="V5" s="241" t="s">
        <v>21</v>
      </c>
      <c r="W5" s="241" t="s">
        <v>22</v>
      </c>
      <c r="X5" s="241" t="s">
        <v>21</v>
      </c>
      <c r="Y5" s="241" t="s">
        <v>22</v>
      </c>
      <c r="Z5" s="241" t="s">
        <v>21</v>
      </c>
      <c r="AA5" s="241" t="s">
        <v>22</v>
      </c>
      <c r="AB5" s="241" t="s">
        <v>21</v>
      </c>
      <c r="AC5" s="241" t="s">
        <v>22</v>
      </c>
      <c r="AD5" s="241" t="s">
        <v>21</v>
      </c>
      <c r="AE5" s="241" t="s">
        <v>22</v>
      </c>
    </row>
    <row r="6" spans="1:31" ht="39.75" customHeight="1">
      <c r="A6" s="242" t="s">
        <v>23</v>
      </c>
      <c r="B6" s="243">
        <v>114</v>
      </c>
      <c r="C6" s="244">
        <f>E6+G6+M6+O6+S6+U6+Y6</f>
        <v>93845.795</v>
      </c>
      <c r="D6" s="243">
        <v>69</v>
      </c>
      <c r="E6" s="243">
        <v>46962.2</v>
      </c>
      <c r="F6" s="243">
        <v>3</v>
      </c>
      <c r="G6" s="243">
        <v>503.2</v>
      </c>
      <c r="H6" s="243"/>
      <c r="I6" s="243"/>
      <c r="J6" s="243"/>
      <c r="K6" s="243"/>
      <c r="L6" s="243">
        <v>4</v>
      </c>
      <c r="M6" s="243">
        <v>543</v>
      </c>
      <c r="N6" s="243">
        <v>1</v>
      </c>
      <c r="O6" s="243">
        <v>13.74</v>
      </c>
      <c r="P6" s="243"/>
      <c r="Q6" s="243"/>
      <c r="R6" s="243">
        <v>1</v>
      </c>
      <c r="S6" s="243">
        <v>420</v>
      </c>
      <c r="T6" s="243">
        <v>18</v>
      </c>
      <c r="U6" s="243">
        <v>9027.87</v>
      </c>
      <c r="V6" s="243"/>
      <c r="W6" s="243"/>
      <c r="X6" s="243">
        <v>18</v>
      </c>
      <c r="Y6" s="243">
        <v>36375.785</v>
      </c>
      <c r="Z6" s="243"/>
      <c r="AA6" s="243"/>
      <c r="AB6" s="243"/>
      <c r="AC6" s="243"/>
      <c r="AD6" s="243"/>
      <c r="AE6" s="243"/>
    </row>
    <row r="7" spans="2:3" ht="14.25">
      <c r="B7" s="245"/>
      <c r="C7" s="245"/>
    </row>
  </sheetData>
  <sheetProtection/>
  <mergeCells count="18">
    <mergeCell ref="A2:AE2"/>
    <mergeCell ref="A3:AE3"/>
    <mergeCell ref="B4:C4"/>
    <mergeCell ref="D4:E4"/>
    <mergeCell ref="F4:G4"/>
    <mergeCell ref="H4:I4"/>
    <mergeCell ref="J4:K4"/>
    <mergeCell ref="L4:M4"/>
    <mergeCell ref="N4:O4"/>
    <mergeCell ref="P4:Q4"/>
    <mergeCell ref="R4:S4"/>
    <mergeCell ref="T4:U4"/>
    <mergeCell ref="V4:W4"/>
    <mergeCell ref="X4:Y4"/>
    <mergeCell ref="Z4:AA4"/>
    <mergeCell ref="AB4:AC4"/>
    <mergeCell ref="AD4:AE4"/>
    <mergeCell ref="A4:A5"/>
  </mergeCells>
  <printOptions/>
  <pageMargins left="0.75" right="0.75" top="1" bottom="1" header="0.5" footer="0.5"/>
  <pageSetup orientation="landscape" paperSize="9" scale="50"/>
</worksheet>
</file>

<file path=xl/worksheets/sheet2.xml><?xml version="1.0" encoding="utf-8"?>
<worksheet xmlns="http://schemas.openxmlformats.org/spreadsheetml/2006/main" xmlns:r="http://schemas.openxmlformats.org/officeDocument/2006/relationships">
  <dimension ref="A1:IV166"/>
  <sheetViews>
    <sheetView tabSelected="1" zoomScale="70" zoomScaleNormal="70" workbookViewId="0" topLeftCell="A1">
      <pane ySplit="6" topLeftCell="A7" activePane="bottomLeft" state="frozen"/>
      <selection pane="bottomLeft" activeCell="A2" sqref="A2:Q2"/>
    </sheetView>
  </sheetViews>
  <sheetFormatPr defaultColWidth="8.75390625" defaultRowHeight="30" customHeight="1"/>
  <cols>
    <col min="1" max="1" width="4.625" style="5" customWidth="1"/>
    <col min="2" max="2" width="27.375" style="6" customWidth="1"/>
    <col min="3" max="3" width="14.50390625" style="5" customWidth="1"/>
    <col min="4" max="4" width="13.125" style="5" customWidth="1"/>
    <col min="5" max="5" width="17.625" style="7" customWidth="1"/>
    <col min="6" max="6" width="21.75390625" style="7" customWidth="1"/>
    <col min="7" max="7" width="18.75390625" style="8" customWidth="1"/>
    <col min="8" max="8" width="14.25390625" style="9" customWidth="1"/>
    <col min="9" max="9" width="36.625" style="10" customWidth="1"/>
    <col min="10" max="10" width="16.50390625" style="6" customWidth="1"/>
    <col min="11" max="11" width="13.50390625" style="6" customWidth="1"/>
    <col min="12" max="12" width="9.875" style="11" customWidth="1"/>
    <col min="13" max="13" width="10.625" style="12" customWidth="1"/>
    <col min="14" max="14" width="28.375" style="6" customWidth="1"/>
    <col min="15" max="15" width="9.75390625" style="6" customWidth="1"/>
    <col min="16" max="16" width="23.375" style="13" customWidth="1"/>
    <col min="17" max="17" width="8.00390625" style="6" customWidth="1"/>
    <col min="18" max="18" width="21.50390625" style="5" customWidth="1"/>
    <col min="19" max="32" width="9.00390625" style="6" bestFit="1" customWidth="1"/>
    <col min="33" max="16384" width="8.75390625" style="6" customWidth="1"/>
  </cols>
  <sheetData>
    <row r="1" spans="1:17" ht="30" customHeight="1">
      <c r="A1" s="14" t="s">
        <v>24</v>
      </c>
      <c r="B1" s="14"/>
      <c r="C1" s="15"/>
      <c r="D1" s="15"/>
      <c r="E1" s="15"/>
      <c r="F1" s="15"/>
      <c r="G1" s="16"/>
      <c r="H1" s="17"/>
      <c r="I1" s="62"/>
      <c r="J1" s="63"/>
      <c r="K1" s="63"/>
      <c r="L1" s="64"/>
      <c r="M1" s="65"/>
      <c r="N1" s="63"/>
      <c r="O1" s="63"/>
      <c r="P1" s="63"/>
      <c r="Q1" s="95"/>
    </row>
    <row r="2" spans="1:18" ht="57" customHeight="1">
      <c r="A2" s="18" t="s">
        <v>25</v>
      </c>
      <c r="B2" s="18"/>
      <c r="C2" s="18"/>
      <c r="D2" s="18"/>
      <c r="E2" s="18"/>
      <c r="F2" s="18"/>
      <c r="G2" s="19"/>
      <c r="H2" s="18"/>
      <c r="I2" s="18"/>
      <c r="J2" s="18"/>
      <c r="K2" s="18"/>
      <c r="L2" s="66"/>
      <c r="M2" s="18"/>
      <c r="N2" s="18"/>
      <c r="O2" s="18"/>
      <c r="P2" s="18"/>
      <c r="Q2" s="18"/>
      <c r="R2" s="6"/>
    </row>
    <row r="3" spans="1:18" ht="24.75" customHeight="1">
      <c r="A3" s="20" t="s">
        <v>26</v>
      </c>
      <c r="B3" s="20"/>
      <c r="C3" s="21"/>
      <c r="D3" s="21"/>
      <c r="E3" s="21"/>
      <c r="F3" s="21"/>
      <c r="G3" s="22"/>
      <c r="H3" s="20"/>
      <c r="I3" s="20"/>
      <c r="J3" s="67"/>
      <c r="K3" s="68"/>
      <c r="L3" s="69"/>
      <c r="M3" s="70"/>
      <c r="N3" s="68"/>
      <c r="O3" s="68"/>
      <c r="P3" s="21" t="s">
        <v>27</v>
      </c>
      <c r="Q3" s="21"/>
      <c r="R3" s="6"/>
    </row>
    <row r="4" spans="1:18" ht="42.75">
      <c r="A4" s="23" t="s">
        <v>28</v>
      </c>
      <c r="B4" s="23" t="s">
        <v>29</v>
      </c>
      <c r="C4" s="23" t="s">
        <v>30</v>
      </c>
      <c r="D4" s="23" t="s">
        <v>31</v>
      </c>
      <c r="E4" s="23" t="s">
        <v>32</v>
      </c>
      <c r="F4" s="23" t="s">
        <v>33</v>
      </c>
      <c r="G4" s="24" t="s">
        <v>34</v>
      </c>
      <c r="H4" s="23" t="s">
        <v>35</v>
      </c>
      <c r="I4" s="23" t="s">
        <v>36</v>
      </c>
      <c r="J4" s="71" t="s">
        <v>37</v>
      </c>
      <c r="K4" s="23" t="s">
        <v>38</v>
      </c>
      <c r="L4" s="72" t="s">
        <v>39</v>
      </c>
      <c r="M4" s="73"/>
      <c r="N4" s="23" t="s">
        <v>40</v>
      </c>
      <c r="O4" s="23" t="s">
        <v>41</v>
      </c>
      <c r="P4" s="23" t="s">
        <v>42</v>
      </c>
      <c r="Q4" s="23" t="s">
        <v>43</v>
      </c>
      <c r="R4" s="6"/>
    </row>
    <row r="5" spans="1:18" ht="30" customHeight="1">
      <c r="A5" s="23"/>
      <c r="B5" s="23"/>
      <c r="C5" s="25"/>
      <c r="D5" s="25"/>
      <c r="E5" s="25"/>
      <c r="F5" s="25"/>
      <c r="G5" s="26"/>
      <c r="H5" s="25"/>
      <c r="I5" s="25"/>
      <c r="J5" s="74"/>
      <c r="K5" s="25"/>
      <c r="L5" s="75" t="s">
        <v>44</v>
      </c>
      <c r="M5" s="74" t="s">
        <v>45</v>
      </c>
      <c r="N5" s="25"/>
      <c r="O5" s="25"/>
      <c r="P5" s="25"/>
      <c r="Q5" s="25"/>
      <c r="R5" s="6"/>
    </row>
    <row r="6" spans="1:17" s="1" customFormat="1" ht="30" customHeight="1">
      <c r="A6" s="23"/>
      <c r="B6" s="23"/>
      <c r="C6" s="27"/>
      <c r="D6" s="23"/>
      <c r="E6" s="23"/>
      <c r="F6" s="23"/>
      <c r="G6" s="24"/>
      <c r="H6" s="28"/>
      <c r="I6" s="23"/>
      <c r="J6" s="23">
        <f>J7+J99+J106+J112+J115+J118+J139</f>
        <v>93845.795</v>
      </c>
      <c r="K6" s="76"/>
      <c r="L6" s="77"/>
      <c r="M6" s="71"/>
      <c r="N6" s="23"/>
      <c r="O6" s="23"/>
      <c r="P6" s="23"/>
      <c r="Q6" s="96"/>
    </row>
    <row r="7" spans="1:17" s="1" customFormat="1" ht="39.75" customHeight="1">
      <c r="A7" s="29" t="s">
        <v>46</v>
      </c>
      <c r="B7" s="30"/>
      <c r="C7" s="31"/>
      <c r="D7" s="32"/>
      <c r="E7" s="32"/>
      <c r="F7" s="32"/>
      <c r="G7" s="33"/>
      <c r="H7" s="32"/>
      <c r="I7" s="32"/>
      <c r="J7" s="32">
        <f>J8+J14+J19+J23+J25+J30+J41+J46+J53+J58+J64+J67+J73+J76+J79+J81+J85+J88+J91+J93+J95+J97</f>
        <v>46962.2</v>
      </c>
      <c r="K7" s="78"/>
      <c r="L7" s="79"/>
      <c r="M7" s="80"/>
      <c r="N7" s="55"/>
      <c r="O7" s="55"/>
      <c r="P7" s="55"/>
      <c r="Q7" s="97"/>
    </row>
    <row r="8" spans="1:17" s="1" customFormat="1" ht="34.5" customHeight="1">
      <c r="A8" s="34" t="s">
        <v>47</v>
      </c>
      <c r="B8" s="35"/>
      <c r="C8" s="36"/>
      <c r="D8" s="37"/>
      <c r="E8" s="38"/>
      <c r="F8" s="39"/>
      <c r="G8" s="37"/>
      <c r="H8" s="40"/>
      <c r="J8" s="34">
        <f>SUM(J9:J13)</f>
        <v>13095.9</v>
      </c>
      <c r="K8" s="81"/>
      <c r="L8" s="82"/>
      <c r="M8" s="37"/>
      <c r="N8" s="38"/>
      <c r="O8" s="83"/>
      <c r="P8" s="84"/>
      <c r="Q8" s="98"/>
    </row>
    <row r="9" spans="1:17" s="1" customFormat="1" ht="67.5" customHeight="1">
      <c r="A9" s="41">
        <v>1</v>
      </c>
      <c r="B9" s="41" t="s">
        <v>48</v>
      </c>
      <c r="C9" s="41" t="s">
        <v>49</v>
      </c>
      <c r="D9" s="41" t="s">
        <v>50</v>
      </c>
      <c r="E9" s="41" t="s">
        <v>51</v>
      </c>
      <c r="F9" s="41" t="s">
        <v>52</v>
      </c>
      <c r="G9" s="41" t="s">
        <v>53</v>
      </c>
      <c r="H9" s="41" t="s">
        <v>54</v>
      </c>
      <c r="I9" s="41" t="s">
        <v>55</v>
      </c>
      <c r="J9" s="41">
        <v>2367.3</v>
      </c>
      <c r="K9" s="41" t="s">
        <v>56</v>
      </c>
      <c r="L9" s="85">
        <v>4571.428571428572</v>
      </c>
      <c r="M9" s="41">
        <v>14400</v>
      </c>
      <c r="N9" s="41" t="s">
        <v>57</v>
      </c>
      <c r="O9" s="41" t="s">
        <v>58</v>
      </c>
      <c r="P9" s="41" t="s">
        <v>59</v>
      </c>
      <c r="Q9" s="41"/>
    </row>
    <row r="10" spans="1:17" s="1" customFormat="1" ht="54.75" customHeight="1">
      <c r="A10" s="41">
        <v>2</v>
      </c>
      <c r="B10" s="41" t="s">
        <v>60</v>
      </c>
      <c r="C10" s="41" t="s">
        <v>61</v>
      </c>
      <c r="D10" s="41" t="s">
        <v>50</v>
      </c>
      <c r="E10" s="41" t="s">
        <v>62</v>
      </c>
      <c r="F10" s="41" t="s">
        <v>63</v>
      </c>
      <c r="G10" s="41" t="s">
        <v>64</v>
      </c>
      <c r="H10" s="41" t="s">
        <v>54</v>
      </c>
      <c r="I10" s="41" t="s">
        <v>65</v>
      </c>
      <c r="J10" s="41">
        <v>10000</v>
      </c>
      <c r="K10" s="41" t="s">
        <v>56</v>
      </c>
      <c r="L10" s="85">
        <v>8307.619047619048</v>
      </c>
      <c r="M10" s="41">
        <v>26169</v>
      </c>
      <c r="N10" s="41" t="s">
        <v>66</v>
      </c>
      <c r="O10" s="41" t="s">
        <v>58</v>
      </c>
      <c r="P10" s="41" t="s">
        <v>67</v>
      </c>
      <c r="Q10" s="41"/>
    </row>
    <row r="11" spans="1:17" s="1" customFormat="1" ht="67.5" customHeight="1">
      <c r="A11" s="41">
        <v>3</v>
      </c>
      <c r="B11" s="41" t="s">
        <v>68</v>
      </c>
      <c r="C11" s="41" t="s">
        <v>69</v>
      </c>
      <c r="D11" s="41" t="s">
        <v>50</v>
      </c>
      <c r="E11" s="41" t="s">
        <v>70</v>
      </c>
      <c r="F11" s="41" t="s">
        <v>71</v>
      </c>
      <c r="G11" s="41" t="s">
        <v>72</v>
      </c>
      <c r="H11" s="41" t="s">
        <v>54</v>
      </c>
      <c r="I11" s="41" t="s">
        <v>73</v>
      </c>
      <c r="J11" s="41">
        <v>653</v>
      </c>
      <c r="K11" s="41" t="s">
        <v>56</v>
      </c>
      <c r="L11" s="85">
        <v>8093.015873015874</v>
      </c>
      <c r="M11" s="41">
        <v>25493</v>
      </c>
      <c r="N11" s="41" t="s">
        <v>74</v>
      </c>
      <c r="O11" s="41" t="s">
        <v>58</v>
      </c>
      <c r="P11" s="41" t="s">
        <v>75</v>
      </c>
      <c r="Q11" s="41"/>
    </row>
    <row r="12" spans="1:17" s="1" customFormat="1" ht="67.5" customHeight="1">
      <c r="A12" s="41">
        <v>4</v>
      </c>
      <c r="B12" s="41" t="s">
        <v>76</v>
      </c>
      <c r="C12" s="41" t="s">
        <v>69</v>
      </c>
      <c r="D12" s="41" t="s">
        <v>50</v>
      </c>
      <c r="E12" s="41" t="s">
        <v>77</v>
      </c>
      <c r="F12" s="41" t="s">
        <v>78</v>
      </c>
      <c r="G12" s="41" t="s">
        <v>79</v>
      </c>
      <c r="H12" s="41" t="s">
        <v>54</v>
      </c>
      <c r="I12" s="41" t="s">
        <v>80</v>
      </c>
      <c r="J12" s="41">
        <v>45.6</v>
      </c>
      <c r="K12" s="41" t="s">
        <v>56</v>
      </c>
      <c r="L12" s="85">
        <v>252.6984126984127</v>
      </c>
      <c r="M12" s="41">
        <v>796</v>
      </c>
      <c r="N12" s="41" t="s">
        <v>81</v>
      </c>
      <c r="O12" s="41" t="s">
        <v>58</v>
      </c>
      <c r="P12" s="41" t="s">
        <v>82</v>
      </c>
      <c r="Q12" s="41"/>
    </row>
    <row r="13" spans="1:17" s="1" customFormat="1" ht="49.5" customHeight="1">
      <c r="A13" s="41">
        <v>5</v>
      </c>
      <c r="B13" s="41" t="s">
        <v>83</v>
      </c>
      <c r="C13" s="41" t="s">
        <v>69</v>
      </c>
      <c r="D13" s="41" t="s">
        <v>50</v>
      </c>
      <c r="E13" s="41" t="s">
        <v>77</v>
      </c>
      <c r="F13" s="41" t="s">
        <v>78</v>
      </c>
      <c r="G13" s="41" t="s">
        <v>79</v>
      </c>
      <c r="H13" s="41" t="s">
        <v>54</v>
      </c>
      <c r="I13" s="41" t="s">
        <v>84</v>
      </c>
      <c r="J13" s="41">
        <v>30</v>
      </c>
      <c r="K13" s="41" t="s">
        <v>56</v>
      </c>
      <c r="L13" s="85">
        <v>252.6984126984127</v>
      </c>
      <c r="M13" s="41">
        <v>796</v>
      </c>
      <c r="N13" s="41" t="s">
        <v>81</v>
      </c>
      <c r="O13" s="41" t="s">
        <v>58</v>
      </c>
      <c r="P13" s="41" t="s">
        <v>82</v>
      </c>
      <c r="Q13" s="41"/>
    </row>
    <row r="14" spans="1:17" s="1" customFormat="1" ht="34.5" customHeight="1">
      <c r="A14" s="42" t="s">
        <v>85</v>
      </c>
      <c r="B14" s="43"/>
      <c r="C14" s="44"/>
      <c r="D14" s="44"/>
      <c r="E14" s="44"/>
      <c r="F14" s="44"/>
      <c r="G14" s="45"/>
      <c r="H14" s="44"/>
      <c r="I14" s="44"/>
      <c r="J14" s="44">
        <f>SUM(J15:J18)</f>
        <v>6954.05</v>
      </c>
      <c r="K14" s="41"/>
      <c r="L14" s="85"/>
      <c r="M14" s="41"/>
      <c r="N14" s="41"/>
      <c r="O14" s="41"/>
      <c r="P14" s="41"/>
      <c r="Q14" s="97"/>
    </row>
    <row r="15" spans="1:17" s="1" customFormat="1" ht="63.75" customHeight="1">
      <c r="A15" s="41">
        <v>6</v>
      </c>
      <c r="B15" s="41" t="s">
        <v>86</v>
      </c>
      <c r="C15" s="41" t="s">
        <v>61</v>
      </c>
      <c r="D15" s="41" t="s">
        <v>50</v>
      </c>
      <c r="E15" s="41" t="s">
        <v>87</v>
      </c>
      <c r="F15" s="41" t="s">
        <v>88</v>
      </c>
      <c r="G15" s="41" t="s">
        <v>89</v>
      </c>
      <c r="H15" s="41" t="s">
        <v>90</v>
      </c>
      <c r="I15" s="41" t="s">
        <v>91</v>
      </c>
      <c r="J15" s="41">
        <v>1900</v>
      </c>
      <c r="K15" s="41" t="s">
        <v>56</v>
      </c>
      <c r="L15" s="85">
        <v>1587.936507936508</v>
      </c>
      <c r="M15" s="41">
        <v>5002</v>
      </c>
      <c r="N15" s="41" t="s">
        <v>92</v>
      </c>
      <c r="O15" s="41" t="s">
        <v>58</v>
      </c>
      <c r="P15" s="41" t="s">
        <v>93</v>
      </c>
      <c r="Q15" s="99"/>
    </row>
    <row r="16" spans="1:17" s="1" customFormat="1" ht="105" customHeight="1">
      <c r="A16" s="41">
        <v>7</v>
      </c>
      <c r="B16" s="41" t="s">
        <v>94</v>
      </c>
      <c r="C16" s="41" t="s">
        <v>95</v>
      </c>
      <c r="D16" s="41" t="s">
        <v>50</v>
      </c>
      <c r="E16" s="41" t="s">
        <v>96</v>
      </c>
      <c r="F16" s="41" t="s">
        <v>97</v>
      </c>
      <c r="G16" s="41" t="s">
        <v>98</v>
      </c>
      <c r="H16" s="41" t="s">
        <v>90</v>
      </c>
      <c r="I16" s="41" t="s">
        <v>99</v>
      </c>
      <c r="J16" s="41">
        <v>454.05</v>
      </c>
      <c r="K16" s="41" t="s">
        <v>56</v>
      </c>
      <c r="L16" s="85">
        <v>3279</v>
      </c>
      <c r="M16" s="41">
        <v>10331</v>
      </c>
      <c r="N16" s="41" t="s">
        <v>100</v>
      </c>
      <c r="O16" s="41" t="s">
        <v>58</v>
      </c>
      <c r="P16" s="41" t="s">
        <v>101</v>
      </c>
      <c r="Q16" s="99"/>
    </row>
    <row r="17" spans="1:17" s="1" customFormat="1" ht="75.75" customHeight="1">
      <c r="A17" s="41">
        <v>8</v>
      </c>
      <c r="B17" s="41" t="s">
        <v>102</v>
      </c>
      <c r="C17" s="41" t="s">
        <v>95</v>
      </c>
      <c r="D17" s="41" t="s">
        <v>50</v>
      </c>
      <c r="E17" s="41" t="s">
        <v>103</v>
      </c>
      <c r="F17" s="41" t="s">
        <v>104</v>
      </c>
      <c r="G17" s="41" t="s">
        <v>105</v>
      </c>
      <c r="H17" s="41" t="s">
        <v>90</v>
      </c>
      <c r="I17" s="41" t="s">
        <v>106</v>
      </c>
      <c r="J17" s="41">
        <v>4000</v>
      </c>
      <c r="K17" s="41" t="s">
        <v>56</v>
      </c>
      <c r="L17" s="85">
        <v>10371.111111111111</v>
      </c>
      <c r="M17" s="41">
        <v>32669</v>
      </c>
      <c r="N17" s="41" t="s">
        <v>107</v>
      </c>
      <c r="O17" s="41" t="s">
        <v>58</v>
      </c>
      <c r="P17" s="41" t="s">
        <v>108</v>
      </c>
      <c r="Q17" s="99"/>
    </row>
    <row r="18" spans="1:17" s="1" customFormat="1" ht="84" customHeight="1">
      <c r="A18" s="41">
        <v>9</v>
      </c>
      <c r="B18" s="41" t="s">
        <v>109</v>
      </c>
      <c r="C18" s="41" t="s">
        <v>95</v>
      </c>
      <c r="D18" s="41" t="s">
        <v>50</v>
      </c>
      <c r="E18" s="41" t="s">
        <v>110</v>
      </c>
      <c r="F18" s="41" t="s">
        <v>111</v>
      </c>
      <c r="G18" s="41" t="s">
        <v>105</v>
      </c>
      <c r="H18" s="41" t="s">
        <v>90</v>
      </c>
      <c r="I18" s="41" t="s">
        <v>112</v>
      </c>
      <c r="J18" s="41">
        <v>600</v>
      </c>
      <c r="K18" s="41" t="s">
        <v>56</v>
      </c>
      <c r="L18" s="85">
        <v>35556</v>
      </c>
      <c r="M18" s="41">
        <v>112004</v>
      </c>
      <c r="N18" s="41" t="s">
        <v>113</v>
      </c>
      <c r="O18" s="41"/>
      <c r="P18" s="41" t="s">
        <v>114</v>
      </c>
      <c r="Q18" s="100"/>
    </row>
    <row r="19" spans="1:17" s="1" customFormat="1" ht="34.5" customHeight="1">
      <c r="A19" s="42" t="s">
        <v>115</v>
      </c>
      <c r="B19" s="43"/>
      <c r="C19" s="44"/>
      <c r="D19" s="44"/>
      <c r="E19" s="44"/>
      <c r="F19" s="44"/>
      <c r="G19" s="45"/>
      <c r="H19" s="44"/>
      <c r="I19" s="44"/>
      <c r="J19" s="44">
        <f>SUM(J20:J22)</f>
        <v>7082.780000000001</v>
      </c>
      <c r="K19" s="41"/>
      <c r="L19" s="85"/>
      <c r="M19" s="41"/>
      <c r="N19" s="41"/>
      <c r="O19" s="41"/>
      <c r="P19" s="41"/>
      <c r="Q19" s="97"/>
    </row>
    <row r="20" spans="1:17" s="1" customFormat="1" ht="48.75" customHeight="1">
      <c r="A20" s="41">
        <v>10</v>
      </c>
      <c r="B20" s="41" t="s">
        <v>116</v>
      </c>
      <c r="C20" s="41" t="s">
        <v>69</v>
      </c>
      <c r="D20" s="41" t="s">
        <v>50</v>
      </c>
      <c r="E20" s="41" t="s">
        <v>117</v>
      </c>
      <c r="F20" s="41" t="s">
        <v>118</v>
      </c>
      <c r="G20" s="41" t="s">
        <v>119</v>
      </c>
      <c r="H20" s="41" t="s">
        <v>120</v>
      </c>
      <c r="I20" s="41" t="s">
        <v>121</v>
      </c>
      <c r="J20" s="41">
        <v>1000</v>
      </c>
      <c r="K20" s="41" t="s">
        <v>56</v>
      </c>
      <c r="L20" s="85">
        <v>52615.555555555555</v>
      </c>
      <c r="M20" s="41">
        <v>165739</v>
      </c>
      <c r="N20" s="41" t="s">
        <v>122</v>
      </c>
      <c r="O20" s="41" t="s">
        <v>58</v>
      </c>
      <c r="P20" s="41" t="s">
        <v>123</v>
      </c>
      <c r="Q20" s="99"/>
    </row>
    <row r="21" spans="1:17" s="1" customFormat="1" ht="48.75" customHeight="1">
      <c r="A21" s="41">
        <v>11</v>
      </c>
      <c r="B21" s="41" t="s">
        <v>124</v>
      </c>
      <c r="C21" s="41" t="s">
        <v>69</v>
      </c>
      <c r="D21" s="41" t="s">
        <v>50</v>
      </c>
      <c r="E21" s="41" t="s">
        <v>125</v>
      </c>
      <c r="F21" s="41" t="s">
        <v>126</v>
      </c>
      <c r="G21" s="41" t="s">
        <v>127</v>
      </c>
      <c r="H21" s="41" t="s">
        <v>120</v>
      </c>
      <c r="I21" s="41" t="s">
        <v>128</v>
      </c>
      <c r="J21" s="41">
        <v>3706.28</v>
      </c>
      <c r="K21" s="41" t="s">
        <v>56</v>
      </c>
      <c r="L21" s="41">
        <v>6527</v>
      </c>
      <c r="M21" s="41">
        <v>20563</v>
      </c>
      <c r="N21" s="41" t="s">
        <v>129</v>
      </c>
      <c r="O21" s="41" t="s">
        <v>58</v>
      </c>
      <c r="P21" s="41" t="s">
        <v>130</v>
      </c>
      <c r="Q21" s="41"/>
    </row>
    <row r="22" spans="1:17" s="1" customFormat="1" ht="48.75" customHeight="1">
      <c r="A22" s="41">
        <v>12</v>
      </c>
      <c r="B22" s="41" t="s">
        <v>131</v>
      </c>
      <c r="C22" s="41" t="s">
        <v>69</v>
      </c>
      <c r="D22" s="41" t="s">
        <v>50</v>
      </c>
      <c r="E22" s="41" t="s">
        <v>132</v>
      </c>
      <c r="F22" s="41" t="s">
        <v>133</v>
      </c>
      <c r="G22" s="41" t="s">
        <v>134</v>
      </c>
      <c r="H22" s="41" t="s">
        <v>120</v>
      </c>
      <c r="I22" s="41" t="s">
        <v>135</v>
      </c>
      <c r="J22" s="41">
        <v>2376.5</v>
      </c>
      <c r="K22" s="41" t="s">
        <v>56</v>
      </c>
      <c r="L22" s="41">
        <v>12380</v>
      </c>
      <c r="M22" s="41">
        <v>39000</v>
      </c>
      <c r="N22" s="41" t="s">
        <v>136</v>
      </c>
      <c r="O22" s="41" t="s">
        <v>58</v>
      </c>
      <c r="P22" s="41" t="s">
        <v>130</v>
      </c>
      <c r="Q22" s="41"/>
    </row>
    <row r="23" spans="1:17" s="1" customFormat="1" ht="34.5" customHeight="1">
      <c r="A23" s="42" t="s">
        <v>137</v>
      </c>
      <c r="B23" s="43"/>
      <c r="C23" s="44"/>
      <c r="D23" s="44"/>
      <c r="E23" s="44"/>
      <c r="F23" s="44"/>
      <c r="G23" s="45"/>
      <c r="H23" s="44"/>
      <c r="I23" s="44"/>
      <c r="J23" s="44">
        <f>SUM(J24)</f>
        <v>4500</v>
      </c>
      <c r="K23" s="41"/>
      <c r="L23" s="85"/>
      <c r="M23" s="41"/>
      <c r="N23" s="41"/>
      <c r="O23" s="41"/>
      <c r="P23" s="41"/>
      <c r="Q23" s="97"/>
    </row>
    <row r="24" spans="1:17" s="1" customFormat="1" ht="84.75" customHeight="1">
      <c r="A24" s="41">
        <v>13</v>
      </c>
      <c r="B24" s="41" t="s">
        <v>138</v>
      </c>
      <c r="C24" s="41" t="s">
        <v>61</v>
      </c>
      <c r="D24" s="41" t="s">
        <v>50</v>
      </c>
      <c r="E24" s="41" t="s">
        <v>139</v>
      </c>
      <c r="F24" s="41" t="s">
        <v>140</v>
      </c>
      <c r="G24" s="41" t="s">
        <v>89</v>
      </c>
      <c r="H24" s="41" t="s">
        <v>141</v>
      </c>
      <c r="I24" s="41" t="s">
        <v>142</v>
      </c>
      <c r="J24" s="41">
        <v>4500</v>
      </c>
      <c r="K24" s="41" t="s">
        <v>56</v>
      </c>
      <c r="L24" s="85">
        <v>53357.46031746032</v>
      </c>
      <c r="M24" s="41">
        <v>168076</v>
      </c>
      <c r="N24" s="41" t="s">
        <v>143</v>
      </c>
      <c r="O24" s="41" t="s">
        <v>58</v>
      </c>
      <c r="P24" s="41" t="s">
        <v>144</v>
      </c>
      <c r="Q24" s="99"/>
    </row>
    <row r="25" spans="1:17" s="1" customFormat="1" ht="34.5" customHeight="1">
      <c r="A25" s="46" t="s">
        <v>145</v>
      </c>
      <c r="B25" s="47"/>
      <c r="C25" s="48"/>
      <c r="D25" s="49"/>
      <c r="E25" s="49"/>
      <c r="F25" s="49"/>
      <c r="G25" s="50"/>
      <c r="H25" s="49"/>
      <c r="I25" s="49"/>
      <c r="J25" s="86">
        <f>SUM(J26:J29)</f>
        <v>1363</v>
      </c>
      <c r="K25" s="87"/>
      <c r="L25" s="88"/>
      <c r="M25" s="89"/>
      <c r="N25" s="49"/>
      <c r="O25" s="49"/>
      <c r="P25" s="49"/>
      <c r="Q25" s="101"/>
    </row>
    <row r="26" spans="1:256" s="2" customFormat="1" ht="94.5" customHeight="1">
      <c r="A26" s="41">
        <v>14</v>
      </c>
      <c r="B26" s="41" t="s">
        <v>146</v>
      </c>
      <c r="C26" s="41" t="s">
        <v>61</v>
      </c>
      <c r="D26" s="41" t="s">
        <v>50</v>
      </c>
      <c r="E26" s="41" t="s">
        <v>147</v>
      </c>
      <c r="F26" s="41" t="s">
        <v>148</v>
      </c>
      <c r="G26" s="41" t="s">
        <v>149</v>
      </c>
      <c r="H26" s="41" t="s">
        <v>150</v>
      </c>
      <c r="I26" s="41" t="s">
        <v>151</v>
      </c>
      <c r="J26" s="41">
        <v>175</v>
      </c>
      <c r="K26" s="41" t="s">
        <v>56</v>
      </c>
      <c r="L26" s="41">
        <v>1143</v>
      </c>
      <c r="M26" s="41">
        <v>3600</v>
      </c>
      <c r="N26" s="41" t="s">
        <v>152</v>
      </c>
      <c r="O26" s="41" t="s">
        <v>58</v>
      </c>
      <c r="P26" s="41" t="s">
        <v>153</v>
      </c>
      <c r="Q26" s="41"/>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c r="AY26" s="102"/>
      <c r="AZ26" s="102"/>
      <c r="BA26" s="102"/>
      <c r="BB26" s="102"/>
      <c r="BC26" s="102"/>
      <c r="BD26" s="102"/>
      <c r="BE26" s="102"/>
      <c r="BF26" s="102"/>
      <c r="BG26" s="102"/>
      <c r="BH26" s="102"/>
      <c r="BI26" s="102"/>
      <c r="BJ26" s="102"/>
      <c r="BK26" s="102"/>
      <c r="BL26" s="102"/>
      <c r="BM26" s="102"/>
      <c r="BN26" s="102"/>
      <c r="BO26" s="102"/>
      <c r="BP26" s="102"/>
      <c r="BQ26" s="102"/>
      <c r="BR26" s="102"/>
      <c r="BS26" s="102"/>
      <c r="BT26" s="102"/>
      <c r="BU26" s="102"/>
      <c r="BV26" s="102"/>
      <c r="BW26" s="102"/>
      <c r="BX26" s="102"/>
      <c r="BY26" s="102"/>
      <c r="BZ26" s="102"/>
      <c r="CA26" s="102"/>
      <c r="CB26" s="102"/>
      <c r="CC26" s="102"/>
      <c r="CD26" s="102"/>
      <c r="CE26" s="102"/>
      <c r="CF26" s="102"/>
      <c r="CG26" s="102"/>
      <c r="CH26" s="102"/>
      <c r="CI26" s="102"/>
      <c r="CJ26" s="102"/>
      <c r="CK26" s="102"/>
      <c r="CL26" s="102"/>
      <c r="CM26" s="102"/>
      <c r="CN26" s="102"/>
      <c r="CO26" s="102"/>
      <c r="CP26" s="102"/>
      <c r="CQ26" s="102"/>
      <c r="CR26" s="102"/>
      <c r="CS26" s="102"/>
      <c r="CT26" s="102"/>
      <c r="CU26" s="102"/>
      <c r="CV26" s="102"/>
      <c r="CW26" s="102"/>
      <c r="CX26" s="102"/>
      <c r="CY26" s="102"/>
      <c r="CZ26" s="102"/>
      <c r="DA26" s="102"/>
      <c r="DB26" s="102"/>
      <c r="DC26" s="102"/>
      <c r="DD26" s="102"/>
      <c r="DE26" s="102"/>
      <c r="DF26" s="102"/>
      <c r="DG26" s="102"/>
      <c r="DH26" s="102"/>
      <c r="DI26" s="102"/>
      <c r="DJ26" s="102"/>
      <c r="DK26" s="102"/>
      <c r="DL26" s="102"/>
      <c r="DM26" s="102"/>
      <c r="DN26" s="102"/>
      <c r="DO26" s="102"/>
      <c r="DP26" s="102"/>
      <c r="DQ26" s="102"/>
      <c r="DR26" s="102"/>
      <c r="DS26" s="102"/>
      <c r="DT26" s="102"/>
      <c r="DU26" s="102"/>
      <c r="DV26" s="102"/>
      <c r="DW26" s="102"/>
      <c r="DX26" s="102"/>
      <c r="DY26" s="102"/>
      <c r="DZ26" s="102"/>
      <c r="EA26" s="102"/>
      <c r="EB26" s="102"/>
      <c r="EC26" s="102"/>
      <c r="ED26" s="102"/>
      <c r="EE26" s="102"/>
      <c r="EF26" s="102"/>
      <c r="EG26" s="102"/>
      <c r="EH26" s="102"/>
      <c r="EI26" s="102"/>
      <c r="EJ26" s="102"/>
      <c r="EK26" s="102"/>
      <c r="EL26" s="102"/>
      <c r="EM26" s="102"/>
      <c r="EN26" s="102"/>
      <c r="EO26" s="102"/>
      <c r="EP26" s="102"/>
      <c r="EQ26" s="102"/>
      <c r="ER26" s="102"/>
      <c r="ES26" s="102"/>
      <c r="ET26" s="102"/>
      <c r="EU26" s="102"/>
      <c r="EV26" s="102"/>
      <c r="EW26" s="102"/>
      <c r="EX26" s="102"/>
      <c r="EY26" s="102"/>
      <c r="EZ26" s="102"/>
      <c r="FA26" s="102"/>
      <c r="FB26" s="102"/>
      <c r="FC26" s="102"/>
      <c r="FD26" s="102"/>
      <c r="FE26" s="102"/>
      <c r="FF26" s="102"/>
      <c r="FG26" s="102"/>
      <c r="FH26" s="102"/>
      <c r="FI26" s="102"/>
      <c r="FJ26" s="102"/>
      <c r="FK26" s="102"/>
      <c r="FL26" s="102"/>
      <c r="FM26" s="102"/>
      <c r="FN26" s="102"/>
      <c r="FO26" s="102"/>
      <c r="FP26" s="102"/>
      <c r="FQ26" s="102"/>
      <c r="FR26" s="102"/>
      <c r="FS26" s="102"/>
      <c r="FT26" s="102"/>
      <c r="FU26" s="102"/>
      <c r="FV26" s="102"/>
      <c r="FW26" s="102"/>
      <c r="FX26" s="102"/>
      <c r="FY26" s="102"/>
      <c r="FZ26" s="102"/>
      <c r="GA26" s="102"/>
      <c r="GB26" s="102"/>
      <c r="GC26" s="102"/>
      <c r="GD26" s="102"/>
      <c r="GE26" s="102"/>
      <c r="GF26" s="102"/>
      <c r="GG26" s="102"/>
      <c r="GH26" s="102"/>
      <c r="GI26" s="102"/>
      <c r="GJ26" s="102"/>
      <c r="GK26" s="102"/>
      <c r="GL26" s="102"/>
      <c r="GM26" s="102"/>
      <c r="GN26" s="102"/>
      <c r="GO26" s="102"/>
      <c r="GP26" s="102"/>
      <c r="GQ26" s="102"/>
      <c r="GR26" s="102"/>
      <c r="GS26" s="102"/>
      <c r="GT26" s="102"/>
      <c r="GU26" s="102"/>
      <c r="GV26" s="102"/>
      <c r="GW26" s="102"/>
      <c r="GX26" s="102"/>
      <c r="GY26" s="102"/>
      <c r="GZ26" s="102"/>
      <c r="HA26" s="102"/>
      <c r="HB26" s="102"/>
      <c r="HC26" s="102"/>
      <c r="HD26" s="102"/>
      <c r="HE26" s="102"/>
      <c r="HF26" s="102"/>
      <c r="HG26" s="102"/>
      <c r="HH26" s="102"/>
      <c r="HI26" s="102"/>
      <c r="HJ26" s="102"/>
      <c r="HK26" s="102"/>
      <c r="HL26" s="102"/>
      <c r="HM26" s="102"/>
      <c r="HN26" s="102"/>
      <c r="HO26" s="102"/>
      <c r="HP26" s="102"/>
      <c r="HQ26" s="102"/>
      <c r="HR26" s="102"/>
      <c r="HS26" s="102"/>
      <c r="HT26" s="102"/>
      <c r="HU26" s="102"/>
      <c r="HV26" s="102"/>
      <c r="HW26" s="102"/>
      <c r="HX26" s="102"/>
      <c r="HY26" s="102"/>
      <c r="HZ26" s="102"/>
      <c r="IA26" s="102"/>
      <c r="IB26" s="102"/>
      <c r="IC26" s="102"/>
      <c r="ID26" s="102"/>
      <c r="IE26" s="102"/>
      <c r="IF26" s="102"/>
      <c r="IG26" s="102"/>
      <c r="IH26" s="102"/>
      <c r="II26" s="102"/>
      <c r="IJ26" s="102"/>
      <c r="IK26" s="102"/>
      <c r="IL26" s="102"/>
      <c r="IM26" s="102"/>
      <c r="IN26" s="102"/>
      <c r="IO26" s="102"/>
      <c r="IP26" s="102"/>
      <c r="IQ26" s="102"/>
      <c r="IR26" s="102"/>
      <c r="IS26" s="102"/>
      <c r="IT26" s="102"/>
      <c r="IU26" s="102"/>
      <c r="IV26" s="102"/>
    </row>
    <row r="27" spans="1:17" s="1" customFormat="1" ht="87.75" customHeight="1">
      <c r="A27" s="41">
        <v>15</v>
      </c>
      <c r="B27" s="51" t="s">
        <v>154</v>
      </c>
      <c r="C27" s="51" t="s">
        <v>69</v>
      </c>
      <c r="D27" s="51" t="s">
        <v>50</v>
      </c>
      <c r="E27" s="51" t="s">
        <v>147</v>
      </c>
      <c r="F27" s="51" t="s">
        <v>155</v>
      </c>
      <c r="G27" s="52" t="s">
        <v>156</v>
      </c>
      <c r="H27" s="51" t="s">
        <v>150</v>
      </c>
      <c r="I27" s="51" t="s">
        <v>157</v>
      </c>
      <c r="J27" s="51">
        <v>400</v>
      </c>
      <c r="K27" s="51" t="s">
        <v>56</v>
      </c>
      <c r="L27" s="51">
        <v>2571</v>
      </c>
      <c r="M27" s="51">
        <v>8100</v>
      </c>
      <c r="N27" s="51" t="s">
        <v>158</v>
      </c>
      <c r="O27" s="51" t="s">
        <v>58</v>
      </c>
      <c r="P27" s="51" t="s">
        <v>159</v>
      </c>
      <c r="Q27" s="103"/>
    </row>
    <row r="28" spans="1:17" s="1" customFormat="1" ht="72.75" customHeight="1">
      <c r="A28" s="41">
        <v>16</v>
      </c>
      <c r="B28" s="41" t="s">
        <v>160</v>
      </c>
      <c r="C28" s="41" t="s">
        <v>161</v>
      </c>
      <c r="D28" s="41" t="s">
        <v>50</v>
      </c>
      <c r="E28" s="41" t="s">
        <v>147</v>
      </c>
      <c r="F28" s="41" t="s">
        <v>162</v>
      </c>
      <c r="G28" s="41" t="s">
        <v>163</v>
      </c>
      <c r="H28" s="41" t="s">
        <v>150</v>
      </c>
      <c r="I28" s="41" t="s">
        <v>164</v>
      </c>
      <c r="J28" s="41">
        <v>300</v>
      </c>
      <c r="K28" s="41" t="s">
        <v>165</v>
      </c>
      <c r="L28" s="41">
        <v>220</v>
      </c>
      <c r="M28" s="41">
        <v>694</v>
      </c>
      <c r="N28" s="41" t="s">
        <v>166</v>
      </c>
      <c r="O28" s="41" t="s">
        <v>58</v>
      </c>
      <c r="P28" s="41" t="s">
        <v>167</v>
      </c>
      <c r="Q28" s="99"/>
    </row>
    <row r="29" spans="1:17" s="1" customFormat="1" ht="78.75" customHeight="1">
      <c r="A29" s="41">
        <v>17</v>
      </c>
      <c r="B29" s="41" t="s">
        <v>168</v>
      </c>
      <c r="C29" s="41" t="s">
        <v>49</v>
      </c>
      <c r="D29" s="41" t="s">
        <v>50</v>
      </c>
      <c r="E29" s="41" t="s">
        <v>147</v>
      </c>
      <c r="F29" s="41" t="s">
        <v>169</v>
      </c>
      <c r="G29" s="41" t="s">
        <v>163</v>
      </c>
      <c r="H29" s="41" t="s">
        <v>150</v>
      </c>
      <c r="I29" s="41" t="s">
        <v>170</v>
      </c>
      <c r="J29" s="41">
        <v>488</v>
      </c>
      <c r="K29" s="41" t="s">
        <v>165</v>
      </c>
      <c r="L29" s="41">
        <v>441</v>
      </c>
      <c r="M29" s="41">
        <v>1390</v>
      </c>
      <c r="N29" s="41" t="s">
        <v>171</v>
      </c>
      <c r="O29" s="41" t="s">
        <v>58</v>
      </c>
      <c r="P29" s="41" t="s">
        <v>172</v>
      </c>
      <c r="Q29" s="99"/>
    </row>
    <row r="30" spans="1:17" s="1" customFormat="1" ht="34.5" customHeight="1">
      <c r="A30" s="53" t="s">
        <v>173</v>
      </c>
      <c r="B30" s="54"/>
      <c r="C30" s="34"/>
      <c r="D30" s="55"/>
      <c r="E30" s="55"/>
      <c r="F30" s="55"/>
      <c r="G30" s="56"/>
      <c r="H30" s="55"/>
      <c r="I30" s="55"/>
      <c r="J30" s="55">
        <f>SUM(J31:J40)</f>
        <v>2034</v>
      </c>
      <c r="K30" s="78"/>
      <c r="L30" s="79"/>
      <c r="M30" s="80"/>
      <c r="N30" s="55"/>
      <c r="O30" s="55"/>
      <c r="P30" s="55"/>
      <c r="Q30" s="97"/>
    </row>
    <row r="31" spans="1:17" s="1" customFormat="1" ht="90" customHeight="1">
      <c r="A31" s="41">
        <v>18</v>
      </c>
      <c r="B31" s="41" t="s">
        <v>174</v>
      </c>
      <c r="C31" s="41" t="s">
        <v>175</v>
      </c>
      <c r="D31" s="41" t="s">
        <v>50</v>
      </c>
      <c r="E31" s="41" t="s">
        <v>176</v>
      </c>
      <c r="F31" s="41" t="s">
        <v>177</v>
      </c>
      <c r="G31" s="41" t="s">
        <v>178</v>
      </c>
      <c r="H31" s="41" t="s">
        <v>179</v>
      </c>
      <c r="I31" s="41" t="s">
        <v>180</v>
      </c>
      <c r="J31" s="41">
        <v>20</v>
      </c>
      <c r="K31" s="41" t="s">
        <v>56</v>
      </c>
      <c r="L31" s="41">
        <v>242</v>
      </c>
      <c r="M31" s="41">
        <v>764</v>
      </c>
      <c r="N31" s="41" t="s">
        <v>181</v>
      </c>
      <c r="O31" s="41" t="s">
        <v>58</v>
      </c>
      <c r="P31" s="41" t="s">
        <v>182</v>
      </c>
      <c r="Q31" s="41"/>
    </row>
    <row r="32" spans="1:17" s="1" customFormat="1" ht="54" customHeight="1">
      <c r="A32" s="41">
        <v>19</v>
      </c>
      <c r="B32" s="41" t="s">
        <v>183</v>
      </c>
      <c r="C32" s="41" t="s">
        <v>175</v>
      </c>
      <c r="D32" s="41" t="s">
        <v>50</v>
      </c>
      <c r="E32" s="41" t="s">
        <v>176</v>
      </c>
      <c r="F32" s="41" t="s">
        <v>184</v>
      </c>
      <c r="G32" s="41" t="s">
        <v>185</v>
      </c>
      <c r="H32" s="41" t="s">
        <v>179</v>
      </c>
      <c r="I32" s="41" t="s">
        <v>186</v>
      </c>
      <c r="J32" s="41">
        <v>300</v>
      </c>
      <c r="K32" s="41" t="s">
        <v>165</v>
      </c>
      <c r="L32" s="41">
        <v>254</v>
      </c>
      <c r="M32" s="41">
        <v>802</v>
      </c>
      <c r="N32" s="41" t="s">
        <v>187</v>
      </c>
      <c r="O32" s="41" t="s">
        <v>58</v>
      </c>
      <c r="P32" s="41" t="s">
        <v>188</v>
      </c>
      <c r="Q32" s="41"/>
    </row>
    <row r="33" spans="1:17" s="1" customFormat="1" ht="54" customHeight="1">
      <c r="A33" s="41">
        <v>20</v>
      </c>
      <c r="B33" s="41" t="s">
        <v>189</v>
      </c>
      <c r="C33" s="41" t="s">
        <v>69</v>
      </c>
      <c r="D33" s="41" t="s">
        <v>50</v>
      </c>
      <c r="E33" s="41" t="s">
        <v>176</v>
      </c>
      <c r="F33" s="41" t="s">
        <v>184</v>
      </c>
      <c r="G33" s="41" t="s">
        <v>185</v>
      </c>
      <c r="H33" s="41" t="s">
        <v>179</v>
      </c>
      <c r="I33" s="41" t="s">
        <v>190</v>
      </c>
      <c r="J33" s="41">
        <v>210</v>
      </c>
      <c r="K33" s="41" t="s">
        <v>165</v>
      </c>
      <c r="L33" s="41">
        <v>254</v>
      </c>
      <c r="M33" s="41">
        <v>802</v>
      </c>
      <c r="N33" s="41" t="s">
        <v>187</v>
      </c>
      <c r="O33" s="41" t="s">
        <v>58</v>
      </c>
      <c r="P33" s="41" t="s">
        <v>188</v>
      </c>
      <c r="Q33" s="41"/>
    </row>
    <row r="34" spans="1:17" s="1" customFormat="1" ht="79.5" customHeight="1">
      <c r="A34" s="41">
        <v>21</v>
      </c>
      <c r="B34" s="41" t="s">
        <v>191</v>
      </c>
      <c r="C34" s="41" t="s">
        <v>69</v>
      </c>
      <c r="D34" s="41" t="s">
        <v>50</v>
      </c>
      <c r="E34" s="41" t="s">
        <v>176</v>
      </c>
      <c r="F34" s="41" t="s">
        <v>192</v>
      </c>
      <c r="G34" s="41" t="s">
        <v>193</v>
      </c>
      <c r="H34" s="41" t="s">
        <v>179</v>
      </c>
      <c r="I34" s="41" t="s">
        <v>194</v>
      </c>
      <c r="J34" s="41">
        <v>258</v>
      </c>
      <c r="K34" s="41" t="s">
        <v>165</v>
      </c>
      <c r="L34" s="41">
        <v>574</v>
      </c>
      <c r="M34" s="41">
        <v>1810</v>
      </c>
      <c r="N34" s="41" t="s">
        <v>195</v>
      </c>
      <c r="O34" s="41" t="s">
        <v>58</v>
      </c>
      <c r="P34" s="41" t="s">
        <v>196</v>
      </c>
      <c r="Q34" s="41"/>
    </row>
    <row r="35" spans="1:17" s="1" customFormat="1" ht="103.5" customHeight="1">
      <c r="A35" s="41">
        <v>22</v>
      </c>
      <c r="B35" s="41" t="s">
        <v>197</v>
      </c>
      <c r="C35" s="41" t="s">
        <v>61</v>
      </c>
      <c r="D35" s="41" t="s">
        <v>50</v>
      </c>
      <c r="E35" s="41" t="s">
        <v>176</v>
      </c>
      <c r="F35" s="41" t="s">
        <v>198</v>
      </c>
      <c r="G35" s="41" t="s">
        <v>199</v>
      </c>
      <c r="H35" s="41" t="s">
        <v>179</v>
      </c>
      <c r="I35" s="41" t="s">
        <v>200</v>
      </c>
      <c r="J35" s="41">
        <v>632</v>
      </c>
      <c r="K35" s="41" t="s">
        <v>165</v>
      </c>
      <c r="L35" s="41">
        <v>16118</v>
      </c>
      <c r="M35" s="41">
        <v>50774</v>
      </c>
      <c r="N35" s="41" t="s">
        <v>201</v>
      </c>
      <c r="O35" s="41" t="s">
        <v>58</v>
      </c>
      <c r="P35" s="41" t="s">
        <v>202</v>
      </c>
      <c r="Q35" s="41"/>
    </row>
    <row r="36" spans="1:17" s="1" customFormat="1" ht="103.5" customHeight="1">
      <c r="A36" s="41">
        <v>23</v>
      </c>
      <c r="B36" s="41" t="s">
        <v>203</v>
      </c>
      <c r="C36" s="41" t="s">
        <v>61</v>
      </c>
      <c r="D36" s="41" t="s">
        <v>50</v>
      </c>
      <c r="E36" s="41" t="s">
        <v>176</v>
      </c>
      <c r="F36" s="41" t="s">
        <v>204</v>
      </c>
      <c r="G36" s="41" t="s">
        <v>205</v>
      </c>
      <c r="H36" s="41" t="s">
        <v>179</v>
      </c>
      <c r="I36" s="41" t="s">
        <v>206</v>
      </c>
      <c r="J36" s="41">
        <v>120</v>
      </c>
      <c r="K36" s="41" t="s">
        <v>165</v>
      </c>
      <c r="L36" s="41">
        <v>252</v>
      </c>
      <c r="M36" s="90">
        <v>1052</v>
      </c>
      <c r="N36" s="41" t="s">
        <v>207</v>
      </c>
      <c r="O36" s="41" t="s">
        <v>58</v>
      </c>
      <c r="P36" s="41" t="s">
        <v>208</v>
      </c>
      <c r="Q36" s="41"/>
    </row>
    <row r="37" spans="1:17" s="1" customFormat="1" ht="66.75" customHeight="1">
      <c r="A37" s="41">
        <v>24</v>
      </c>
      <c r="B37" s="41" t="s">
        <v>209</v>
      </c>
      <c r="C37" s="41" t="s">
        <v>69</v>
      </c>
      <c r="D37" s="41" t="s">
        <v>50</v>
      </c>
      <c r="E37" s="41" t="s">
        <v>176</v>
      </c>
      <c r="F37" s="41" t="s">
        <v>210</v>
      </c>
      <c r="G37" s="41" t="s">
        <v>163</v>
      </c>
      <c r="H37" s="41" t="s">
        <v>179</v>
      </c>
      <c r="I37" s="41" t="s">
        <v>211</v>
      </c>
      <c r="J37" s="41">
        <v>96</v>
      </c>
      <c r="K37" s="41" t="s">
        <v>165</v>
      </c>
      <c r="L37" s="41">
        <v>353</v>
      </c>
      <c r="M37" s="41">
        <v>1115</v>
      </c>
      <c r="N37" s="41" t="s">
        <v>212</v>
      </c>
      <c r="O37" s="41" t="s">
        <v>58</v>
      </c>
      <c r="P37" s="41" t="s">
        <v>213</v>
      </c>
      <c r="Q37" s="41"/>
    </row>
    <row r="38" spans="1:17" s="1" customFormat="1" ht="72" customHeight="1">
      <c r="A38" s="41">
        <v>25</v>
      </c>
      <c r="B38" s="41" t="s">
        <v>214</v>
      </c>
      <c r="C38" s="41" t="s">
        <v>69</v>
      </c>
      <c r="D38" s="41" t="s">
        <v>50</v>
      </c>
      <c r="E38" s="41" t="s">
        <v>176</v>
      </c>
      <c r="F38" s="41" t="s">
        <v>215</v>
      </c>
      <c r="G38" s="41" t="s">
        <v>163</v>
      </c>
      <c r="H38" s="41" t="s">
        <v>179</v>
      </c>
      <c r="I38" s="41" t="s">
        <v>216</v>
      </c>
      <c r="J38" s="41">
        <v>40</v>
      </c>
      <c r="K38" s="41" t="s">
        <v>165</v>
      </c>
      <c r="L38" s="41">
        <v>242</v>
      </c>
      <c r="M38" s="41">
        <v>764</v>
      </c>
      <c r="N38" s="41" t="s">
        <v>217</v>
      </c>
      <c r="O38" s="41" t="s">
        <v>58</v>
      </c>
      <c r="P38" s="41" t="s">
        <v>218</v>
      </c>
      <c r="Q38" s="41"/>
    </row>
    <row r="39" spans="1:17" s="1" customFormat="1" ht="61.5" customHeight="1">
      <c r="A39" s="41">
        <v>26</v>
      </c>
      <c r="B39" s="41" t="s">
        <v>219</v>
      </c>
      <c r="C39" s="41" t="s">
        <v>61</v>
      </c>
      <c r="D39" s="41" t="s">
        <v>50</v>
      </c>
      <c r="E39" s="41" t="s">
        <v>176</v>
      </c>
      <c r="F39" s="41" t="s">
        <v>220</v>
      </c>
      <c r="G39" s="41" t="s">
        <v>163</v>
      </c>
      <c r="H39" s="41" t="s">
        <v>179</v>
      </c>
      <c r="I39" s="41" t="s">
        <v>221</v>
      </c>
      <c r="J39" s="41">
        <v>300</v>
      </c>
      <c r="K39" s="41" t="s">
        <v>165</v>
      </c>
      <c r="L39" s="41">
        <v>246</v>
      </c>
      <c r="M39" s="41">
        <v>776</v>
      </c>
      <c r="N39" s="41" t="s">
        <v>222</v>
      </c>
      <c r="O39" s="41" t="s">
        <v>58</v>
      </c>
      <c r="P39" s="41" t="s">
        <v>223</v>
      </c>
      <c r="Q39" s="41"/>
    </row>
    <row r="40" spans="1:17" s="1" customFormat="1" ht="85.5" customHeight="1">
      <c r="A40" s="41">
        <v>27</v>
      </c>
      <c r="B40" s="57" t="s">
        <v>224</v>
      </c>
      <c r="C40" s="58" t="s">
        <v>69</v>
      </c>
      <c r="D40" s="58" t="s">
        <v>50</v>
      </c>
      <c r="E40" s="41" t="s">
        <v>176</v>
      </c>
      <c r="F40" s="41" t="s">
        <v>204</v>
      </c>
      <c r="G40" s="41" t="s">
        <v>163</v>
      </c>
      <c r="H40" s="41" t="s">
        <v>179</v>
      </c>
      <c r="I40" s="58" t="s">
        <v>225</v>
      </c>
      <c r="J40" s="58">
        <v>58</v>
      </c>
      <c r="K40" s="41" t="s">
        <v>165</v>
      </c>
      <c r="L40" s="41">
        <v>252</v>
      </c>
      <c r="M40" s="90">
        <v>1052</v>
      </c>
      <c r="N40" s="41" t="s">
        <v>207</v>
      </c>
      <c r="O40" s="41" t="s">
        <v>58</v>
      </c>
      <c r="P40" s="41" t="s">
        <v>208</v>
      </c>
      <c r="Q40" s="58"/>
    </row>
    <row r="41" spans="1:17" s="1" customFormat="1" ht="34.5" customHeight="1">
      <c r="A41" s="46" t="s">
        <v>226</v>
      </c>
      <c r="B41" s="47"/>
      <c r="C41" s="48"/>
      <c r="D41" s="49"/>
      <c r="E41" s="49"/>
      <c r="F41" s="49"/>
      <c r="G41" s="50"/>
      <c r="H41" s="49"/>
      <c r="I41" s="49"/>
      <c r="J41" s="86">
        <f>SUM(J42:J45)</f>
        <v>1864</v>
      </c>
      <c r="K41" s="91"/>
      <c r="L41" s="88"/>
      <c r="M41" s="89"/>
      <c r="N41" s="49"/>
      <c r="O41" s="49"/>
      <c r="P41" s="87"/>
      <c r="Q41" s="101"/>
    </row>
    <row r="42" spans="1:256" s="2" customFormat="1" ht="61.5" customHeight="1">
      <c r="A42" s="41">
        <v>28</v>
      </c>
      <c r="B42" s="41" t="s">
        <v>227</v>
      </c>
      <c r="C42" s="41" t="s">
        <v>69</v>
      </c>
      <c r="D42" s="41" t="s">
        <v>50</v>
      </c>
      <c r="E42" s="41" t="s">
        <v>139</v>
      </c>
      <c r="F42" s="41" t="s">
        <v>228</v>
      </c>
      <c r="G42" s="41" t="s">
        <v>229</v>
      </c>
      <c r="H42" s="41" t="s">
        <v>230</v>
      </c>
      <c r="I42" s="41" t="s">
        <v>231</v>
      </c>
      <c r="J42" s="41">
        <v>874</v>
      </c>
      <c r="K42" s="41" t="s">
        <v>165</v>
      </c>
      <c r="L42" s="41">
        <v>1920</v>
      </c>
      <c r="M42" s="41">
        <v>6050</v>
      </c>
      <c r="N42" s="41" t="s">
        <v>232</v>
      </c>
      <c r="O42" s="41" t="s">
        <v>58</v>
      </c>
      <c r="P42" s="41" t="s">
        <v>233</v>
      </c>
      <c r="Q42" s="41"/>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102"/>
      <c r="AZ42" s="102"/>
      <c r="BA42" s="102"/>
      <c r="BB42" s="102"/>
      <c r="BC42" s="102"/>
      <c r="BD42" s="102"/>
      <c r="BE42" s="102"/>
      <c r="BF42" s="102"/>
      <c r="BG42" s="102"/>
      <c r="BH42" s="102"/>
      <c r="BI42" s="102"/>
      <c r="BJ42" s="102"/>
      <c r="BK42" s="102"/>
      <c r="BL42" s="102"/>
      <c r="BM42" s="102"/>
      <c r="BN42" s="102"/>
      <c r="BO42" s="102"/>
      <c r="BP42" s="102"/>
      <c r="BQ42" s="102"/>
      <c r="BR42" s="102"/>
      <c r="BS42" s="102"/>
      <c r="BT42" s="102"/>
      <c r="BU42" s="102"/>
      <c r="BV42" s="102"/>
      <c r="BW42" s="102"/>
      <c r="BX42" s="102"/>
      <c r="BY42" s="102"/>
      <c r="BZ42" s="102"/>
      <c r="CA42" s="102"/>
      <c r="CB42" s="102"/>
      <c r="CC42" s="102"/>
      <c r="CD42" s="102"/>
      <c r="CE42" s="102"/>
      <c r="CF42" s="102"/>
      <c r="CG42" s="102"/>
      <c r="CH42" s="102"/>
      <c r="CI42" s="102"/>
      <c r="CJ42" s="102"/>
      <c r="CK42" s="102"/>
      <c r="CL42" s="102"/>
      <c r="CM42" s="102"/>
      <c r="CN42" s="102"/>
      <c r="CO42" s="102"/>
      <c r="CP42" s="102"/>
      <c r="CQ42" s="102"/>
      <c r="CR42" s="102"/>
      <c r="CS42" s="102"/>
      <c r="CT42" s="102"/>
      <c r="CU42" s="102"/>
      <c r="CV42" s="102"/>
      <c r="CW42" s="102"/>
      <c r="CX42" s="102"/>
      <c r="CY42" s="102"/>
      <c r="CZ42" s="102"/>
      <c r="DA42" s="102"/>
      <c r="DB42" s="102"/>
      <c r="DC42" s="102"/>
      <c r="DD42" s="102"/>
      <c r="DE42" s="102"/>
      <c r="DF42" s="102"/>
      <c r="DG42" s="102"/>
      <c r="DH42" s="102"/>
      <c r="DI42" s="102"/>
      <c r="DJ42" s="102"/>
      <c r="DK42" s="102"/>
      <c r="DL42" s="102"/>
      <c r="DM42" s="102"/>
      <c r="DN42" s="102"/>
      <c r="DO42" s="102"/>
      <c r="DP42" s="102"/>
      <c r="DQ42" s="102"/>
      <c r="DR42" s="102"/>
      <c r="DS42" s="102"/>
      <c r="DT42" s="102"/>
      <c r="DU42" s="102"/>
      <c r="DV42" s="102"/>
      <c r="DW42" s="102"/>
      <c r="DX42" s="102"/>
      <c r="DY42" s="102"/>
      <c r="DZ42" s="102"/>
      <c r="EA42" s="102"/>
      <c r="EB42" s="102"/>
      <c r="EC42" s="102"/>
      <c r="ED42" s="102"/>
      <c r="EE42" s="102"/>
      <c r="EF42" s="102"/>
      <c r="EG42" s="102"/>
      <c r="EH42" s="102"/>
      <c r="EI42" s="102"/>
      <c r="EJ42" s="102"/>
      <c r="EK42" s="102"/>
      <c r="EL42" s="102"/>
      <c r="EM42" s="102"/>
      <c r="EN42" s="102"/>
      <c r="EO42" s="102"/>
      <c r="EP42" s="102"/>
      <c r="EQ42" s="102"/>
      <c r="ER42" s="102"/>
      <c r="ES42" s="102"/>
      <c r="ET42" s="102"/>
      <c r="EU42" s="102"/>
      <c r="EV42" s="102"/>
      <c r="EW42" s="102"/>
      <c r="EX42" s="102"/>
      <c r="EY42" s="102"/>
      <c r="EZ42" s="102"/>
      <c r="FA42" s="102"/>
      <c r="FB42" s="102"/>
      <c r="FC42" s="102"/>
      <c r="FD42" s="102"/>
      <c r="FE42" s="102"/>
      <c r="FF42" s="102"/>
      <c r="FG42" s="102"/>
      <c r="FH42" s="102"/>
      <c r="FI42" s="102"/>
      <c r="FJ42" s="102"/>
      <c r="FK42" s="102"/>
      <c r="FL42" s="102"/>
      <c r="FM42" s="102"/>
      <c r="FN42" s="102"/>
      <c r="FO42" s="102"/>
      <c r="FP42" s="102"/>
      <c r="FQ42" s="102"/>
      <c r="FR42" s="102"/>
      <c r="FS42" s="102"/>
      <c r="FT42" s="102"/>
      <c r="FU42" s="102"/>
      <c r="FV42" s="102"/>
      <c r="FW42" s="102"/>
      <c r="FX42" s="102"/>
      <c r="FY42" s="102"/>
      <c r="FZ42" s="102"/>
      <c r="GA42" s="102"/>
      <c r="GB42" s="102"/>
      <c r="GC42" s="102"/>
      <c r="GD42" s="102"/>
      <c r="GE42" s="102"/>
      <c r="GF42" s="102"/>
      <c r="GG42" s="102"/>
      <c r="GH42" s="102"/>
      <c r="GI42" s="102"/>
      <c r="GJ42" s="102"/>
      <c r="GK42" s="102"/>
      <c r="GL42" s="102"/>
      <c r="GM42" s="102"/>
      <c r="GN42" s="102"/>
      <c r="GO42" s="102"/>
      <c r="GP42" s="102"/>
      <c r="GQ42" s="102"/>
      <c r="GR42" s="102"/>
      <c r="GS42" s="102"/>
      <c r="GT42" s="102"/>
      <c r="GU42" s="102"/>
      <c r="GV42" s="102"/>
      <c r="GW42" s="102"/>
      <c r="GX42" s="102"/>
      <c r="GY42" s="102"/>
      <c r="GZ42" s="102"/>
      <c r="HA42" s="102"/>
      <c r="HB42" s="102"/>
      <c r="HC42" s="102"/>
      <c r="HD42" s="102"/>
      <c r="HE42" s="102"/>
      <c r="HF42" s="102"/>
      <c r="HG42" s="102"/>
      <c r="HH42" s="102"/>
      <c r="HI42" s="102"/>
      <c r="HJ42" s="102"/>
      <c r="HK42" s="102"/>
      <c r="HL42" s="102"/>
      <c r="HM42" s="102"/>
      <c r="HN42" s="102"/>
      <c r="HO42" s="102"/>
      <c r="HP42" s="102"/>
      <c r="HQ42" s="102"/>
      <c r="HR42" s="102"/>
      <c r="HS42" s="102"/>
      <c r="HT42" s="102"/>
      <c r="HU42" s="102"/>
      <c r="HV42" s="102"/>
      <c r="HW42" s="102"/>
      <c r="HX42" s="102"/>
      <c r="HY42" s="102"/>
      <c r="HZ42" s="102"/>
      <c r="IA42" s="102"/>
      <c r="IB42" s="102"/>
      <c r="IC42" s="102"/>
      <c r="ID42" s="102"/>
      <c r="IE42" s="102"/>
      <c r="IF42" s="102"/>
      <c r="IG42" s="102"/>
      <c r="IH42" s="102"/>
      <c r="II42" s="102"/>
      <c r="IJ42" s="102"/>
      <c r="IK42" s="102"/>
      <c r="IL42" s="102"/>
      <c r="IM42" s="102"/>
      <c r="IN42" s="102"/>
      <c r="IO42" s="102"/>
      <c r="IP42" s="102"/>
      <c r="IQ42" s="102"/>
      <c r="IR42" s="102"/>
      <c r="IS42" s="102"/>
      <c r="IT42" s="102"/>
      <c r="IU42" s="102"/>
      <c r="IV42" s="102"/>
    </row>
    <row r="43" spans="1:17" s="1" customFormat="1" ht="102" customHeight="1">
      <c r="A43" s="41">
        <v>29</v>
      </c>
      <c r="B43" s="51" t="s">
        <v>234</v>
      </c>
      <c r="C43" s="41" t="s">
        <v>69</v>
      </c>
      <c r="D43" s="51" t="s">
        <v>50</v>
      </c>
      <c r="E43" s="51" t="s">
        <v>139</v>
      </c>
      <c r="F43" s="51" t="s">
        <v>235</v>
      </c>
      <c r="G43" s="52" t="s">
        <v>236</v>
      </c>
      <c r="H43" s="51" t="s">
        <v>230</v>
      </c>
      <c r="I43" s="51" t="s">
        <v>237</v>
      </c>
      <c r="J43" s="51">
        <v>400</v>
      </c>
      <c r="K43" s="41" t="s">
        <v>165</v>
      </c>
      <c r="L43" s="51">
        <v>1386</v>
      </c>
      <c r="M43" s="51">
        <v>4368</v>
      </c>
      <c r="N43" s="51" t="s">
        <v>238</v>
      </c>
      <c r="O43" s="51" t="s">
        <v>58</v>
      </c>
      <c r="P43" s="51" t="s">
        <v>239</v>
      </c>
      <c r="Q43" s="51"/>
    </row>
    <row r="44" spans="1:17" s="1" customFormat="1" ht="66" customHeight="1">
      <c r="A44" s="41">
        <v>30</v>
      </c>
      <c r="B44" s="41" t="s">
        <v>240</v>
      </c>
      <c r="C44" s="41" t="s">
        <v>69</v>
      </c>
      <c r="D44" s="41" t="s">
        <v>50</v>
      </c>
      <c r="E44" s="41" t="s">
        <v>139</v>
      </c>
      <c r="F44" s="41" t="s">
        <v>241</v>
      </c>
      <c r="G44" s="41" t="s">
        <v>163</v>
      </c>
      <c r="H44" s="41" t="s">
        <v>230</v>
      </c>
      <c r="I44" s="41" t="s">
        <v>242</v>
      </c>
      <c r="J44" s="41">
        <v>390</v>
      </c>
      <c r="K44" s="41" t="s">
        <v>165</v>
      </c>
      <c r="L44" s="41">
        <v>1404</v>
      </c>
      <c r="M44" s="41">
        <v>4444</v>
      </c>
      <c r="N44" s="41" t="s">
        <v>243</v>
      </c>
      <c r="O44" s="41" t="s">
        <v>58</v>
      </c>
      <c r="P44" s="41" t="s">
        <v>244</v>
      </c>
      <c r="Q44" s="41"/>
    </row>
    <row r="45" spans="1:17" s="1" customFormat="1" ht="54.75" customHeight="1">
      <c r="A45" s="41">
        <v>31</v>
      </c>
      <c r="B45" s="41" t="s">
        <v>245</v>
      </c>
      <c r="C45" s="41" t="s">
        <v>69</v>
      </c>
      <c r="D45" s="41" t="s">
        <v>50</v>
      </c>
      <c r="E45" s="41" t="s">
        <v>139</v>
      </c>
      <c r="F45" s="41" t="s">
        <v>246</v>
      </c>
      <c r="G45" s="41" t="s">
        <v>163</v>
      </c>
      <c r="H45" s="41" t="s">
        <v>230</v>
      </c>
      <c r="I45" s="41" t="s">
        <v>247</v>
      </c>
      <c r="J45" s="41">
        <v>200</v>
      </c>
      <c r="K45" s="41" t="s">
        <v>165</v>
      </c>
      <c r="L45" s="41">
        <v>263</v>
      </c>
      <c r="M45" s="41">
        <v>1036</v>
      </c>
      <c r="N45" s="41" t="s">
        <v>248</v>
      </c>
      <c r="O45" s="41" t="s">
        <v>58</v>
      </c>
      <c r="P45" s="41" t="s">
        <v>249</v>
      </c>
      <c r="Q45" s="41"/>
    </row>
    <row r="46" spans="1:17" s="1" customFormat="1" ht="34.5" customHeight="1">
      <c r="A46" s="53" t="s">
        <v>250</v>
      </c>
      <c r="B46" s="54"/>
      <c r="C46" s="59"/>
      <c r="D46" s="55"/>
      <c r="E46" s="55"/>
      <c r="F46" s="55"/>
      <c r="G46" s="56"/>
      <c r="H46" s="55"/>
      <c r="I46" s="92"/>
      <c r="J46" s="55">
        <f>SUM(J47:J52)</f>
        <v>2945</v>
      </c>
      <c r="K46" s="78"/>
      <c r="L46" s="79"/>
      <c r="M46" s="80"/>
      <c r="N46" s="55"/>
      <c r="O46" s="55"/>
      <c r="P46" s="55"/>
      <c r="Q46" s="97"/>
    </row>
    <row r="47" spans="1:17" s="1" customFormat="1" ht="63.75" customHeight="1">
      <c r="A47" s="60">
        <v>32</v>
      </c>
      <c r="B47" s="41" t="s">
        <v>251</v>
      </c>
      <c r="C47" s="41" t="s">
        <v>69</v>
      </c>
      <c r="D47" s="41" t="s">
        <v>50</v>
      </c>
      <c r="E47" s="41" t="s">
        <v>252</v>
      </c>
      <c r="F47" s="41" t="s">
        <v>253</v>
      </c>
      <c r="G47" s="61" t="s">
        <v>254</v>
      </c>
      <c r="H47" s="41" t="s">
        <v>255</v>
      </c>
      <c r="I47" s="41" t="s">
        <v>256</v>
      </c>
      <c r="J47" s="41">
        <v>400</v>
      </c>
      <c r="K47" s="41" t="s">
        <v>165</v>
      </c>
      <c r="L47" s="41">
        <v>2320</v>
      </c>
      <c r="M47" s="41">
        <v>7252</v>
      </c>
      <c r="N47" s="41" t="s">
        <v>257</v>
      </c>
      <c r="O47" s="41" t="s">
        <v>58</v>
      </c>
      <c r="P47" s="41" t="s">
        <v>258</v>
      </c>
      <c r="Q47" s="97"/>
    </row>
    <row r="48" spans="1:17" s="1" customFormat="1" ht="63.75" customHeight="1">
      <c r="A48" s="60">
        <v>33</v>
      </c>
      <c r="B48" s="41" t="s">
        <v>259</v>
      </c>
      <c r="C48" s="41" t="s">
        <v>69</v>
      </c>
      <c r="D48" s="41" t="s">
        <v>50</v>
      </c>
      <c r="E48" s="41" t="s">
        <v>252</v>
      </c>
      <c r="F48" s="41" t="s">
        <v>260</v>
      </c>
      <c r="G48" s="61" t="s">
        <v>254</v>
      </c>
      <c r="H48" s="41" t="s">
        <v>255</v>
      </c>
      <c r="I48" s="41" t="s">
        <v>261</v>
      </c>
      <c r="J48" s="41">
        <v>400</v>
      </c>
      <c r="K48" s="41" t="s">
        <v>165</v>
      </c>
      <c r="L48" s="41">
        <v>2178</v>
      </c>
      <c r="M48" s="41">
        <v>6861</v>
      </c>
      <c r="N48" s="41" t="s">
        <v>262</v>
      </c>
      <c r="O48" s="41" t="s">
        <v>58</v>
      </c>
      <c r="P48" s="41" t="s">
        <v>263</v>
      </c>
      <c r="Q48" s="97"/>
    </row>
    <row r="49" spans="1:17" s="1" customFormat="1" ht="63.75" customHeight="1">
      <c r="A49" s="60">
        <v>34</v>
      </c>
      <c r="B49" s="41" t="s">
        <v>264</v>
      </c>
      <c r="C49" s="41" t="s">
        <v>69</v>
      </c>
      <c r="D49" s="41" t="s">
        <v>50</v>
      </c>
      <c r="E49" s="41" t="s">
        <v>252</v>
      </c>
      <c r="F49" s="41" t="s">
        <v>265</v>
      </c>
      <c r="G49" s="41" t="s">
        <v>163</v>
      </c>
      <c r="H49" s="41" t="s">
        <v>255</v>
      </c>
      <c r="I49" s="41" t="s">
        <v>266</v>
      </c>
      <c r="J49" s="41">
        <v>600</v>
      </c>
      <c r="K49" s="41" t="s">
        <v>165</v>
      </c>
      <c r="L49" s="41">
        <v>1104</v>
      </c>
      <c r="M49" s="41">
        <v>3480</v>
      </c>
      <c r="N49" s="41" t="s">
        <v>267</v>
      </c>
      <c r="O49" s="41" t="s">
        <v>58</v>
      </c>
      <c r="P49" s="41" t="s">
        <v>268</v>
      </c>
      <c r="Q49" s="99"/>
    </row>
    <row r="50" spans="1:17" s="1" customFormat="1" ht="63.75" customHeight="1">
      <c r="A50" s="60">
        <v>35</v>
      </c>
      <c r="B50" s="41" t="s">
        <v>269</v>
      </c>
      <c r="C50" s="41" t="s">
        <v>69</v>
      </c>
      <c r="D50" s="41" t="s">
        <v>50</v>
      </c>
      <c r="E50" s="41" t="s">
        <v>252</v>
      </c>
      <c r="F50" s="41" t="s">
        <v>270</v>
      </c>
      <c r="G50" s="41" t="s">
        <v>163</v>
      </c>
      <c r="H50" s="41" t="s">
        <v>255</v>
      </c>
      <c r="I50" s="41" t="s">
        <v>271</v>
      </c>
      <c r="J50" s="41">
        <v>720</v>
      </c>
      <c r="K50" s="41" t="s">
        <v>165</v>
      </c>
      <c r="L50" s="41">
        <v>595</v>
      </c>
      <c r="M50" s="41">
        <v>1877</v>
      </c>
      <c r="N50" s="41" t="s">
        <v>272</v>
      </c>
      <c r="O50" s="41" t="s">
        <v>58</v>
      </c>
      <c r="P50" s="41" t="s">
        <v>273</v>
      </c>
      <c r="Q50" s="99"/>
    </row>
    <row r="51" spans="1:17" s="1" customFormat="1" ht="63.75" customHeight="1">
      <c r="A51" s="60">
        <v>36</v>
      </c>
      <c r="B51" s="41" t="s">
        <v>274</v>
      </c>
      <c r="C51" s="41" t="s">
        <v>69</v>
      </c>
      <c r="D51" s="41" t="s">
        <v>50</v>
      </c>
      <c r="E51" s="41" t="s">
        <v>252</v>
      </c>
      <c r="F51" s="41" t="s">
        <v>275</v>
      </c>
      <c r="G51" s="41" t="s">
        <v>163</v>
      </c>
      <c r="H51" s="41" t="s">
        <v>255</v>
      </c>
      <c r="I51" s="41" t="s">
        <v>276</v>
      </c>
      <c r="J51" s="41">
        <v>800</v>
      </c>
      <c r="K51" s="41" t="s">
        <v>165</v>
      </c>
      <c r="L51" s="41">
        <v>358</v>
      </c>
      <c r="M51" s="41">
        <v>1130</v>
      </c>
      <c r="N51" s="41" t="s">
        <v>277</v>
      </c>
      <c r="O51" s="41" t="s">
        <v>58</v>
      </c>
      <c r="P51" s="41" t="s">
        <v>278</v>
      </c>
      <c r="Q51" s="99"/>
    </row>
    <row r="52" spans="1:17" s="1" customFormat="1" ht="63.75" customHeight="1">
      <c r="A52" s="60">
        <v>37</v>
      </c>
      <c r="B52" s="41" t="s">
        <v>279</v>
      </c>
      <c r="C52" s="41" t="s">
        <v>69</v>
      </c>
      <c r="D52" s="41" t="s">
        <v>50</v>
      </c>
      <c r="E52" s="41" t="s">
        <v>252</v>
      </c>
      <c r="F52" s="41" t="s">
        <v>280</v>
      </c>
      <c r="G52" s="41" t="s">
        <v>163</v>
      </c>
      <c r="H52" s="41" t="s">
        <v>255</v>
      </c>
      <c r="I52" s="41" t="s">
        <v>281</v>
      </c>
      <c r="J52" s="41">
        <v>25</v>
      </c>
      <c r="K52" s="41" t="s">
        <v>56</v>
      </c>
      <c r="L52" s="41">
        <v>279</v>
      </c>
      <c r="M52" s="41">
        <v>880</v>
      </c>
      <c r="N52" s="41" t="s">
        <v>282</v>
      </c>
      <c r="O52" s="41" t="s">
        <v>58</v>
      </c>
      <c r="P52" s="41" t="s">
        <v>283</v>
      </c>
      <c r="Q52" s="41"/>
    </row>
    <row r="53" spans="1:17" s="1" customFormat="1" ht="34.5" customHeight="1">
      <c r="A53" s="53" t="s">
        <v>284</v>
      </c>
      <c r="B53" s="54"/>
      <c r="C53" s="34"/>
      <c r="D53" s="55"/>
      <c r="E53" s="55"/>
      <c r="F53" s="55"/>
      <c r="G53" s="56"/>
      <c r="H53" s="55"/>
      <c r="I53" s="55"/>
      <c r="J53" s="55">
        <f>SUM(J54:J57)</f>
        <v>341.32</v>
      </c>
      <c r="K53" s="78"/>
      <c r="L53" s="79"/>
      <c r="M53" s="80"/>
      <c r="N53" s="55"/>
      <c r="O53" s="55"/>
      <c r="P53" s="55"/>
      <c r="Q53" s="97"/>
    </row>
    <row r="54" spans="1:17" s="1" customFormat="1" ht="64.5" customHeight="1">
      <c r="A54" s="60">
        <v>38</v>
      </c>
      <c r="B54" s="41" t="s">
        <v>285</v>
      </c>
      <c r="C54" s="41" t="s">
        <v>49</v>
      </c>
      <c r="D54" s="41" t="s">
        <v>50</v>
      </c>
      <c r="E54" s="41" t="s">
        <v>286</v>
      </c>
      <c r="F54" s="41" t="s">
        <v>287</v>
      </c>
      <c r="G54" s="61" t="s">
        <v>288</v>
      </c>
      <c r="H54" s="41" t="s">
        <v>289</v>
      </c>
      <c r="I54" s="41" t="s">
        <v>290</v>
      </c>
      <c r="J54" s="41">
        <v>66.32</v>
      </c>
      <c r="K54" s="41" t="s">
        <v>56</v>
      </c>
      <c r="L54" s="93">
        <v>281</v>
      </c>
      <c r="M54" s="94">
        <v>886</v>
      </c>
      <c r="N54" s="41" t="s">
        <v>291</v>
      </c>
      <c r="O54" s="41" t="s">
        <v>58</v>
      </c>
      <c r="P54" s="41" t="s">
        <v>292</v>
      </c>
      <c r="Q54" s="97"/>
    </row>
    <row r="55" spans="1:17" s="1" customFormat="1" ht="84" customHeight="1">
      <c r="A55" s="60">
        <v>39</v>
      </c>
      <c r="B55" s="41" t="s">
        <v>293</v>
      </c>
      <c r="C55" s="41" t="s">
        <v>49</v>
      </c>
      <c r="D55" s="41" t="s">
        <v>50</v>
      </c>
      <c r="E55" s="41" t="s">
        <v>286</v>
      </c>
      <c r="F55" s="41" t="s">
        <v>294</v>
      </c>
      <c r="G55" s="61" t="s">
        <v>295</v>
      </c>
      <c r="H55" s="41" t="s">
        <v>289</v>
      </c>
      <c r="I55" s="41" t="s">
        <v>296</v>
      </c>
      <c r="J55" s="41">
        <v>200</v>
      </c>
      <c r="K55" s="41" t="s">
        <v>165</v>
      </c>
      <c r="L55" s="93">
        <v>352</v>
      </c>
      <c r="M55" s="94">
        <v>1111</v>
      </c>
      <c r="N55" s="41" t="s">
        <v>297</v>
      </c>
      <c r="O55" s="41" t="s">
        <v>58</v>
      </c>
      <c r="P55" s="41" t="s">
        <v>298</v>
      </c>
      <c r="Q55" s="97"/>
    </row>
    <row r="56" spans="1:17" s="1" customFormat="1" ht="79.5" customHeight="1">
      <c r="A56" s="60">
        <v>40</v>
      </c>
      <c r="B56" s="41" t="s">
        <v>299</v>
      </c>
      <c r="C56" s="41" t="s">
        <v>69</v>
      </c>
      <c r="D56" s="41" t="s">
        <v>50</v>
      </c>
      <c r="E56" s="41" t="s">
        <v>286</v>
      </c>
      <c r="F56" s="41" t="s">
        <v>300</v>
      </c>
      <c r="G56" s="61" t="s">
        <v>301</v>
      </c>
      <c r="H56" s="41" t="s">
        <v>289</v>
      </c>
      <c r="I56" s="41" t="s">
        <v>302</v>
      </c>
      <c r="J56" s="41">
        <v>25</v>
      </c>
      <c r="K56" s="41" t="s">
        <v>56</v>
      </c>
      <c r="L56" s="93">
        <v>512</v>
      </c>
      <c r="M56" s="94">
        <v>1614</v>
      </c>
      <c r="N56" s="41" t="s">
        <v>303</v>
      </c>
      <c r="O56" s="41" t="s">
        <v>58</v>
      </c>
      <c r="P56" s="41" t="s">
        <v>304</v>
      </c>
      <c r="Q56" s="97"/>
    </row>
    <row r="57" spans="1:17" s="1" customFormat="1" ht="64.5" customHeight="1">
      <c r="A57" s="60">
        <v>41</v>
      </c>
      <c r="B57" s="41" t="s">
        <v>305</v>
      </c>
      <c r="C57" s="41" t="s">
        <v>161</v>
      </c>
      <c r="D57" s="41" t="s">
        <v>50</v>
      </c>
      <c r="E57" s="41" t="s">
        <v>286</v>
      </c>
      <c r="F57" s="41" t="s">
        <v>306</v>
      </c>
      <c r="G57" s="61" t="s">
        <v>307</v>
      </c>
      <c r="H57" s="41" t="s">
        <v>289</v>
      </c>
      <c r="I57" s="41" t="s">
        <v>308</v>
      </c>
      <c r="J57" s="41">
        <v>50</v>
      </c>
      <c r="K57" s="41" t="s">
        <v>56</v>
      </c>
      <c r="L57" s="93">
        <v>229</v>
      </c>
      <c r="M57" s="94">
        <v>724</v>
      </c>
      <c r="N57" s="41" t="s">
        <v>309</v>
      </c>
      <c r="O57" s="41" t="s">
        <v>58</v>
      </c>
      <c r="P57" s="41" t="s">
        <v>310</v>
      </c>
      <c r="Q57" s="97"/>
    </row>
    <row r="58" spans="1:17" s="1" customFormat="1" ht="34.5" customHeight="1">
      <c r="A58" s="53" t="s">
        <v>311</v>
      </c>
      <c r="B58" s="54"/>
      <c r="C58" s="41"/>
      <c r="D58" s="41"/>
      <c r="E58" s="41"/>
      <c r="F58" s="41"/>
      <c r="G58" s="41"/>
      <c r="H58" s="41"/>
      <c r="I58" s="41"/>
      <c r="J58" s="44">
        <f>SUM(J59:J63)</f>
        <v>1266.2</v>
      </c>
      <c r="K58" s="41"/>
      <c r="L58" s="79"/>
      <c r="M58" s="80"/>
      <c r="N58" s="55"/>
      <c r="O58" s="55"/>
      <c r="P58" s="55"/>
      <c r="Q58" s="97"/>
    </row>
    <row r="59" spans="1:17" s="1" customFormat="1" ht="64.5" customHeight="1">
      <c r="A59" s="60">
        <v>42</v>
      </c>
      <c r="B59" s="41" t="s">
        <v>312</v>
      </c>
      <c r="C59" s="41" t="s">
        <v>69</v>
      </c>
      <c r="D59" s="41" t="s">
        <v>50</v>
      </c>
      <c r="E59" s="41" t="s">
        <v>313</v>
      </c>
      <c r="F59" s="41" t="s">
        <v>314</v>
      </c>
      <c r="G59" s="41" t="s">
        <v>315</v>
      </c>
      <c r="H59" s="41" t="s">
        <v>316</v>
      </c>
      <c r="I59" s="41" t="s">
        <v>317</v>
      </c>
      <c r="J59" s="41">
        <v>437.4</v>
      </c>
      <c r="K59" s="41" t="s">
        <v>165</v>
      </c>
      <c r="L59" s="41">
        <v>1144</v>
      </c>
      <c r="M59" s="41">
        <v>3604</v>
      </c>
      <c r="N59" s="41" t="s">
        <v>318</v>
      </c>
      <c r="O59" s="41" t="s">
        <v>58</v>
      </c>
      <c r="P59" s="41" t="s">
        <v>319</v>
      </c>
      <c r="Q59" s="97"/>
    </row>
    <row r="60" spans="1:17" s="1" customFormat="1" ht="64.5" customHeight="1">
      <c r="A60" s="60">
        <v>43</v>
      </c>
      <c r="B60" s="41" t="s">
        <v>320</v>
      </c>
      <c r="C60" s="41" t="s">
        <v>49</v>
      </c>
      <c r="D60" s="41" t="s">
        <v>50</v>
      </c>
      <c r="E60" s="41" t="s">
        <v>313</v>
      </c>
      <c r="F60" s="41" t="s">
        <v>321</v>
      </c>
      <c r="G60" s="41" t="s">
        <v>322</v>
      </c>
      <c r="H60" s="41" t="s">
        <v>316</v>
      </c>
      <c r="I60" s="41" t="s">
        <v>323</v>
      </c>
      <c r="J60" s="41">
        <v>278.8</v>
      </c>
      <c r="K60" s="41" t="s">
        <v>165</v>
      </c>
      <c r="L60" s="41">
        <v>1587</v>
      </c>
      <c r="M60" s="41">
        <v>5002</v>
      </c>
      <c r="N60" s="41" t="s">
        <v>92</v>
      </c>
      <c r="O60" s="41" t="s">
        <v>58</v>
      </c>
      <c r="P60" s="41" t="s">
        <v>324</v>
      </c>
      <c r="Q60" s="97"/>
    </row>
    <row r="61" spans="1:17" s="1" customFormat="1" ht="64.5" customHeight="1">
      <c r="A61" s="60">
        <v>44</v>
      </c>
      <c r="B61" s="41" t="s">
        <v>325</v>
      </c>
      <c r="C61" s="41" t="s">
        <v>69</v>
      </c>
      <c r="D61" s="41" t="s">
        <v>50</v>
      </c>
      <c r="E61" s="41" t="s">
        <v>313</v>
      </c>
      <c r="F61" s="41" t="s">
        <v>326</v>
      </c>
      <c r="G61" s="41" t="s">
        <v>163</v>
      </c>
      <c r="H61" s="41" t="s">
        <v>316</v>
      </c>
      <c r="I61" s="41" t="s">
        <v>327</v>
      </c>
      <c r="J61" s="41">
        <v>150</v>
      </c>
      <c r="K61" s="41" t="s">
        <v>165</v>
      </c>
      <c r="L61" s="41">
        <v>173</v>
      </c>
      <c r="M61" s="41">
        <v>547</v>
      </c>
      <c r="N61" s="41" t="s">
        <v>328</v>
      </c>
      <c r="O61" s="41" t="s">
        <v>58</v>
      </c>
      <c r="P61" s="41" t="s">
        <v>329</v>
      </c>
      <c r="Q61" s="99"/>
    </row>
    <row r="62" spans="1:17" s="1" customFormat="1" ht="64.5" customHeight="1">
      <c r="A62" s="60">
        <v>45</v>
      </c>
      <c r="B62" s="41" t="s">
        <v>330</v>
      </c>
      <c r="C62" s="41" t="s">
        <v>69</v>
      </c>
      <c r="D62" s="41" t="s">
        <v>50</v>
      </c>
      <c r="E62" s="41" t="s">
        <v>313</v>
      </c>
      <c r="F62" s="41" t="s">
        <v>331</v>
      </c>
      <c r="G62" s="41" t="s">
        <v>163</v>
      </c>
      <c r="H62" s="41" t="s">
        <v>316</v>
      </c>
      <c r="I62" s="41" t="s">
        <v>332</v>
      </c>
      <c r="J62" s="41">
        <v>240</v>
      </c>
      <c r="K62" s="41" t="s">
        <v>165</v>
      </c>
      <c r="L62" s="41">
        <v>691</v>
      </c>
      <c r="M62" s="41">
        <v>2179</v>
      </c>
      <c r="N62" s="41" t="s">
        <v>333</v>
      </c>
      <c r="O62" s="41" t="s">
        <v>58</v>
      </c>
      <c r="P62" s="41" t="s">
        <v>334</v>
      </c>
      <c r="Q62" s="99"/>
    </row>
    <row r="63" spans="1:17" s="1" customFormat="1" ht="64.5" customHeight="1">
      <c r="A63" s="60">
        <v>46</v>
      </c>
      <c r="B63" s="41" t="s">
        <v>335</v>
      </c>
      <c r="C63" s="41" t="s">
        <v>69</v>
      </c>
      <c r="D63" s="41" t="s">
        <v>50</v>
      </c>
      <c r="E63" s="41" t="s">
        <v>313</v>
      </c>
      <c r="F63" s="41" t="s">
        <v>336</v>
      </c>
      <c r="G63" s="41" t="s">
        <v>163</v>
      </c>
      <c r="H63" s="41" t="s">
        <v>316</v>
      </c>
      <c r="I63" s="41" t="s">
        <v>337</v>
      </c>
      <c r="J63" s="41">
        <v>160</v>
      </c>
      <c r="K63" s="41" t="s">
        <v>165</v>
      </c>
      <c r="L63" s="41">
        <v>263</v>
      </c>
      <c r="M63" s="41">
        <v>830</v>
      </c>
      <c r="N63" s="41" t="s">
        <v>338</v>
      </c>
      <c r="O63" s="41" t="s">
        <v>58</v>
      </c>
      <c r="P63" s="41" t="s">
        <v>339</v>
      </c>
      <c r="Q63" s="99"/>
    </row>
    <row r="64" spans="1:17" s="1" customFormat="1" ht="34.5" customHeight="1">
      <c r="A64" s="53" t="s">
        <v>340</v>
      </c>
      <c r="B64" s="54"/>
      <c r="C64" s="41"/>
      <c r="D64" s="41"/>
      <c r="E64" s="41"/>
      <c r="F64" s="41"/>
      <c r="G64" s="41"/>
      <c r="H64" s="41"/>
      <c r="I64" s="41"/>
      <c r="J64" s="44">
        <f>SUM(J65:J66)</f>
        <v>1043.95</v>
      </c>
      <c r="K64" s="41"/>
      <c r="L64" s="79"/>
      <c r="M64" s="80"/>
      <c r="N64" s="55"/>
      <c r="O64" s="55"/>
      <c r="P64" s="55"/>
      <c r="Q64" s="97"/>
    </row>
    <row r="65" spans="1:17" s="1" customFormat="1" ht="87" customHeight="1">
      <c r="A65" s="60">
        <v>47</v>
      </c>
      <c r="B65" s="41" t="s">
        <v>341</v>
      </c>
      <c r="C65" s="41" t="s">
        <v>61</v>
      </c>
      <c r="D65" s="41" t="s">
        <v>50</v>
      </c>
      <c r="E65" s="41" t="s">
        <v>342</v>
      </c>
      <c r="F65" s="41" t="s">
        <v>343</v>
      </c>
      <c r="G65" s="41" t="s">
        <v>344</v>
      </c>
      <c r="H65" s="41" t="s">
        <v>345</v>
      </c>
      <c r="I65" s="41" t="s">
        <v>346</v>
      </c>
      <c r="J65" s="41">
        <v>933.45</v>
      </c>
      <c r="K65" s="41" t="s">
        <v>165</v>
      </c>
      <c r="L65" s="41">
        <v>18253</v>
      </c>
      <c r="M65" s="41">
        <v>63888</v>
      </c>
      <c r="N65" s="41" t="s">
        <v>347</v>
      </c>
      <c r="O65" s="41" t="s">
        <v>58</v>
      </c>
      <c r="P65" s="41" t="s">
        <v>348</v>
      </c>
      <c r="Q65" s="99"/>
    </row>
    <row r="66" spans="1:17" s="1" customFormat="1" ht="69.75" customHeight="1">
      <c r="A66" s="60">
        <v>48</v>
      </c>
      <c r="B66" s="41" t="s">
        <v>349</v>
      </c>
      <c r="C66" s="41" t="s">
        <v>69</v>
      </c>
      <c r="D66" s="41" t="s">
        <v>50</v>
      </c>
      <c r="E66" s="41" t="s">
        <v>342</v>
      </c>
      <c r="F66" s="41" t="s">
        <v>350</v>
      </c>
      <c r="G66" s="41" t="s">
        <v>163</v>
      </c>
      <c r="H66" s="41" t="s">
        <v>345</v>
      </c>
      <c r="I66" s="41" t="s">
        <v>351</v>
      </c>
      <c r="J66" s="41">
        <v>110.5</v>
      </c>
      <c r="K66" s="41" t="s">
        <v>165</v>
      </c>
      <c r="L66" s="41">
        <v>320</v>
      </c>
      <c r="M66" s="41">
        <v>1009</v>
      </c>
      <c r="N66" s="41" t="s">
        <v>352</v>
      </c>
      <c r="O66" s="41" t="s">
        <v>58</v>
      </c>
      <c r="P66" s="41" t="s">
        <v>353</v>
      </c>
      <c r="Q66" s="41"/>
    </row>
    <row r="67" spans="1:17" s="1" customFormat="1" ht="34.5" customHeight="1">
      <c r="A67" s="53" t="s">
        <v>354</v>
      </c>
      <c r="B67" s="54"/>
      <c r="C67" s="41"/>
      <c r="D67" s="41"/>
      <c r="E67" s="41"/>
      <c r="F67" s="41"/>
      <c r="G67" s="41"/>
      <c r="H67" s="41"/>
      <c r="I67" s="41"/>
      <c r="J67" s="44">
        <f>SUM(J68:J72)</f>
        <v>1067</v>
      </c>
      <c r="K67" s="41"/>
      <c r="L67" s="79"/>
      <c r="M67" s="80"/>
      <c r="N67" s="55"/>
      <c r="O67" s="55"/>
      <c r="Q67" s="97"/>
    </row>
    <row r="68" spans="1:17" s="1" customFormat="1" ht="87" customHeight="1">
      <c r="A68" s="41">
        <v>49</v>
      </c>
      <c r="B68" s="41" t="s">
        <v>355</v>
      </c>
      <c r="C68" s="41" t="s">
        <v>49</v>
      </c>
      <c r="D68" s="41" t="s">
        <v>50</v>
      </c>
      <c r="E68" s="41" t="s">
        <v>356</v>
      </c>
      <c r="F68" s="41" t="s">
        <v>357</v>
      </c>
      <c r="G68" s="41" t="s">
        <v>358</v>
      </c>
      <c r="H68" s="41" t="s">
        <v>359</v>
      </c>
      <c r="I68" s="41" t="s">
        <v>360</v>
      </c>
      <c r="J68" s="41">
        <v>50</v>
      </c>
      <c r="K68" s="41" t="s">
        <v>56</v>
      </c>
      <c r="L68" s="41">
        <v>566</v>
      </c>
      <c r="M68" s="41">
        <v>1783</v>
      </c>
      <c r="N68" s="41" t="s">
        <v>361</v>
      </c>
      <c r="O68" s="41" t="s">
        <v>58</v>
      </c>
      <c r="P68" s="41" t="s">
        <v>362</v>
      </c>
      <c r="Q68" s="41"/>
    </row>
    <row r="69" spans="1:18" s="1" customFormat="1" ht="75.75" customHeight="1">
      <c r="A69" s="41">
        <v>50</v>
      </c>
      <c r="B69" s="41" t="s">
        <v>363</v>
      </c>
      <c r="C69" s="41" t="s">
        <v>69</v>
      </c>
      <c r="D69" s="41" t="s">
        <v>50</v>
      </c>
      <c r="E69" s="41" t="s">
        <v>356</v>
      </c>
      <c r="F69" s="41" t="s">
        <v>364</v>
      </c>
      <c r="G69" s="41" t="s">
        <v>163</v>
      </c>
      <c r="H69" s="41" t="s">
        <v>359</v>
      </c>
      <c r="I69" s="41" t="s">
        <v>365</v>
      </c>
      <c r="J69" s="41">
        <v>200</v>
      </c>
      <c r="K69" s="41" t="s">
        <v>165</v>
      </c>
      <c r="L69" s="41">
        <v>331</v>
      </c>
      <c r="M69" s="41">
        <v>1043</v>
      </c>
      <c r="N69" s="41" t="s">
        <v>366</v>
      </c>
      <c r="O69" s="41" t="s">
        <v>58</v>
      </c>
      <c r="P69" s="41" t="s">
        <v>367</v>
      </c>
      <c r="Q69" s="41"/>
      <c r="R69" s="193"/>
    </row>
    <row r="70" spans="1:18" s="1" customFormat="1" ht="75.75" customHeight="1">
      <c r="A70" s="41">
        <v>51</v>
      </c>
      <c r="B70" s="41" t="s">
        <v>368</v>
      </c>
      <c r="C70" s="41" t="s">
        <v>69</v>
      </c>
      <c r="D70" s="41" t="s">
        <v>50</v>
      </c>
      <c r="E70" s="41" t="s">
        <v>356</v>
      </c>
      <c r="F70" s="41" t="s">
        <v>369</v>
      </c>
      <c r="G70" s="41" t="s">
        <v>163</v>
      </c>
      <c r="H70" s="41" t="s">
        <v>359</v>
      </c>
      <c r="I70" s="41" t="s">
        <v>370</v>
      </c>
      <c r="J70" s="41">
        <v>140</v>
      </c>
      <c r="K70" s="41" t="s">
        <v>56</v>
      </c>
      <c r="L70" s="41">
        <v>293</v>
      </c>
      <c r="M70" s="41">
        <v>923</v>
      </c>
      <c r="N70" s="41" t="s">
        <v>371</v>
      </c>
      <c r="O70" s="41" t="s">
        <v>58</v>
      </c>
      <c r="P70" s="41" t="s">
        <v>372</v>
      </c>
      <c r="Q70" s="41"/>
      <c r="R70" s="193"/>
    </row>
    <row r="71" spans="1:18" s="1" customFormat="1" ht="75.75" customHeight="1">
      <c r="A71" s="41">
        <v>52</v>
      </c>
      <c r="B71" s="41" t="s">
        <v>373</v>
      </c>
      <c r="C71" s="41" t="s">
        <v>69</v>
      </c>
      <c r="D71" s="41" t="s">
        <v>50</v>
      </c>
      <c r="E71" s="41" t="s">
        <v>356</v>
      </c>
      <c r="F71" s="41" t="s">
        <v>374</v>
      </c>
      <c r="G71" s="41" t="s">
        <v>163</v>
      </c>
      <c r="H71" s="41" t="s">
        <v>359</v>
      </c>
      <c r="I71" s="41" t="s">
        <v>375</v>
      </c>
      <c r="J71" s="41">
        <v>280</v>
      </c>
      <c r="K71" s="41" t="s">
        <v>56</v>
      </c>
      <c r="L71" s="41">
        <v>392</v>
      </c>
      <c r="M71" s="41">
        <v>1236</v>
      </c>
      <c r="N71" s="41" t="s">
        <v>376</v>
      </c>
      <c r="O71" s="41" t="s">
        <v>58</v>
      </c>
      <c r="P71" s="41" t="s">
        <v>377</v>
      </c>
      <c r="Q71" s="41"/>
      <c r="R71" s="193"/>
    </row>
    <row r="72" spans="1:18" s="1" customFormat="1" ht="75.75" customHeight="1">
      <c r="A72" s="41">
        <v>53</v>
      </c>
      <c r="B72" s="41" t="s">
        <v>378</v>
      </c>
      <c r="C72" s="41" t="s">
        <v>69</v>
      </c>
      <c r="D72" s="41" t="s">
        <v>50</v>
      </c>
      <c r="E72" s="41" t="s">
        <v>356</v>
      </c>
      <c r="F72" s="41" t="s">
        <v>379</v>
      </c>
      <c r="G72" s="41" t="s">
        <v>163</v>
      </c>
      <c r="H72" s="41" t="s">
        <v>359</v>
      </c>
      <c r="I72" s="41" t="s">
        <v>380</v>
      </c>
      <c r="J72" s="41">
        <v>397</v>
      </c>
      <c r="K72" s="41" t="s">
        <v>56</v>
      </c>
      <c r="L72" s="41">
        <v>491</v>
      </c>
      <c r="M72" s="41">
        <v>1548</v>
      </c>
      <c r="N72" s="41" t="s">
        <v>381</v>
      </c>
      <c r="O72" s="41" t="s">
        <v>58</v>
      </c>
      <c r="P72" s="41" t="s">
        <v>382</v>
      </c>
      <c r="Q72" s="41"/>
      <c r="R72" s="193"/>
    </row>
    <row r="73" spans="1:17" s="1" customFormat="1" ht="34.5" customHeight="1">
      <c r="A73" s="53" t="s">
        <v>383</v>
      </c>
      <c r="B73" s="54"/>
      <c r="C73" s="41"/>
      <c r="D73" s="41"/>
      <c r="E73" s="41"/>
      <c r="F73" s="41"/>
      <c r="G73" s="41"/>
      <c r="H73" s="41"/>
      <c r="I73" s="41"/>
      <c r="J73" s="110">
        <f>SUM(J74:J75)</f>
        <v>120</v>
      </c>
      <c r="K73" s="41"/>
      <c r="L73" s="79"/>
      <c r="M73" s="80"/>
      <c r="N73" s="55"/>
      <c r="O73" s="55"/>
      <c r="P73" s="55"/>
      <c r="Q73" s="97"/>
    </row>
    <row r="74" spans="1:17" s="1" customFormat="1" ht="78" customHeight="1">
      <c r="A74" s="41">
        <v>54</v>
      </c>
      <c r="B74" s="41" t="s">
        <v>384</v>
      </c>
      <c r="C74" s="41" t="s">
        <v>175</v>
      </c>
      <c r="D74" s="41" t="s">
        <v>50</v>
      </c>
      <c r="E74" s="41" t="s">
        <v>385</v>
      </c>
      <c r="F74" s="41" t="s">
        <v>386</v>
      </c>
      <c r="G74" s="41" t="s">
        <v>387</v>
      </c>
      <c r="H74" s="41" t="s">
        <v>388</v>
      </c>
      <c r="I74" s="41" t="s">
        <v>389</v>
      </c>
      <c r="J74" s="41">
        <v>20</v>
      </c>
      <c r="K74" s="41" t="s">
        <v>56</v>
      </c>
      <c r="L74" s="41">
        <v>236</v>
      </c>
      <c r="M74" s="41">
        <v>745</v>
      </c>
      <c r="N74" s="41" t="s">
        <v>390</v>
      </c>
      <c r="O74" s="41" t="s">
        <v>58</v>
      </c>
      <c r="P74" s="41" t="s">
        <v>391</v>
      </c>
      <c r="Q74" s="41"/>
    </row>
    <row r="75" spans="1:17" s="1" customFormat="1" ht="78" customHeight="1">
      <c r="A75" s="41">
        <v>55</v>
      </c>
      <c r="B75" s="41" t="s">
        <v>392</v>
      </c>
      <c r="C75" s="41" t="s">
        <v>69</v>
      </c>
      <c r="D75" s="41" t="s">
        <v>50</v>
      </c>
      <c r="E75" s="41" t="s">
        <v>385</v>
      </c>
      <c r="F75" s="41" t="s">
        <v>393</v>
      </c>
      <c r="G75" s="41" t="s">
        <v>163</v>
      </c>
      <c r="H75" s="41" t="s">
        <v>388</v>
      </c>
      <c r="I75" s="41" t="s">
        <v>394</v>
      </c>
      <c r="J75" s="41">
        <v>100</v>
      </c>
      <c r="K75" s="41" t="s">
        <v>165</v>
      </c>
      <c r="L75" s="41">
        <v>637</v>
      </c>
      <c r="M75" s="41">
        <v>2008</v>
      </c>
      <c r="N75" s="41" t="s">
        <v>395</v>
      </c>
      <c r="O75" s="41" t="s">
        <v>58</v>
      </c>
      <c r="P75" s="41" t="s">
        <v>396</v>
      </c>
      <c r="Q75" s="41"/>
    </row>
    <row r="76" spans="1:18" s="3" customFormat="1" ht="34.5" customHeight="1">
      <c r="A76" s="53" t="s">
        <v>397</v>
      </c>
      <c r="B76" s="54"/>
      <c r="C76" s="41"/>
      <c r="D76" s="41"/>
      <c r="E76" s="41"/>
      <c r="F76" s="41"/>
      <c r="G76" s="104"/>
      <c r="H76" s="41"/>
      <c r="I76" s="41"/>
      <c r="J76" s="131">
        <f>SUM(J77:J78)</f>
        <v>180</v>
      </c>
      <c r="K76" s="41"/>
      <c r="L76" s="41"/>
      <c r="M76" s="41"/>
      <c r="N76" s="41"/>
      <c r="O76" s="41"/>
      <c r="P76" s="41"/>
      <c r="Q76" s="41"/>
      <c r="R76" s="6"/>
    </row>
    <row r="77" spans="1:18" s="3" customFormat="1" ht="180.75" customHeight="1">
      <c r="A77" s="105">
        <v>56</v>
      </c>
      <c r="B77" s="41" t="s">
        <v>398</v>
      </c>
      <c r="C77" s="41" t="s">
        <v>69</v>
      </c>
      <c r="D77" s="41" t="s">
        <v>50</v>
      </c>
      <c r="E77" s="41" t="s">
        <v>62</v>
      </c>
      <c r="F77" s="106" t="s">
        <v>399</v>
      </c>
      <c r="G77" s="41" t="s">
        <v>163</v>
      </c>
      <c r="H77" s="41" t="s">
        <v>400</v>
      </c>
      <c r="I77" s="41" t="s">
        <v>401</v>
      </c>
      <c r="J77" s="41">
        <v>100</v>
      </c>
      <c r="K77" s="41" t="s">
        <v>165</v>
      </c>
      <c r="L77" s="41">
        <v>576</v>
      </c>
      <c r="M77" s="41">
        <v>1815</v>
      </c>
      <c r="N77" s="41" t="s">
        <v>402</v>
      </c>
      <c r="O77" s="162" t="s">
        <v>58</v>
      </c>
      <c r="P77" s="41" t="s">
        <v>403</v>
      </c>
      <c r="Q77" s="41"/>
      <c r="R77" s="6"/>
    </row>
    <row r="78" spans="1:18" s="3" customFormat="1" ht="42.75">
      <c r="A78" s="105">
        <v>57</v>
      </c>
      <c r="B78" s="41" t="s">
        <v>404</v>
      </c>
      <c r="C78" s="41" t="s">
        <v>61</v>
      </c>
      <c r="D78" s="41" t="s">
        <v>50</v>
      </c>
      <c r="E78" s="41" t="s">
        <v>62</v>
      </c>
      <c r="F78" s="106" t="s">
        <v>405</v>
      </c>
      <c r="G78" s="41" t="s">
        <v>163</v>
      </c>
      <c r="H78" s="41" t="s">
        <v>400</v>
      </c>
      <c r="I78" s="41" t="s">
        <v>406</v>
      </c>
      <c r="J78" s="41">
        <v>80</v>
      </c>
      <c r="K78" s="41" t="s">
        <v>165</v>
      </c>
      <c r="L78" s="41">
        <v>616</v>
      </c>
      <c r="M78" s="41">
        <v>1941</v>
      </c>
      <c r="N78" s="41" t="s">
        <v>407</v>
      </c>
      <c r="O78" s="162" t="s">
        <v>58</v>
      </c>
      <c r="P78" s="41" t="s">
        <v>408</v>
      </c>
      <c r="Q78" s="41"/>
      <c r="R78" s="6"/>
    </row>
    <row r="79" spans="1:18" s="3" customFormat="1" ht="34.5" customHeight="1">
      <c r="A79" s="53" t="s">
        <v>409</v>
      </c>
      <c r="B79" s="54"/>
      <c r="C79" s="41"/>
      <c r="D79" s="41"/>
      <c r="E79" s="41"/>
      <c r="F79" s="41"/>
      <c r="G79" s="104"/>
      <c r="H79" s="41"/>
      <c r="I79" s="41"/>
      <c r="J79" s="44">
        <f>SUM(J80)</f>
        <v>242</v>
      </c>
      <c r="K79" s="41"/>
      <c r="L79" s="41"/>
      <c r="M79" s="41"/>
      <c r="N79" s="41"/>
      <c r="O79" s="41"/>
      <c r="P79" s="41"/>
      <c r="Q79" s="41"/>
      <c r="R79" s="6"/>
    </row>
    <row r="80" spans="1:18" s="3" customFormat="1" ht="57">
      <c r="A80" s="41">
        <v>58</v>
      </c>
      <c r="B80" s="41" t="s">
        <v>410</v>
      </c>
      <c r="C80" s="41" t="s">
        <v>69</v>
      </c>
      <c r="D80" s="41" t="s">
        <v>50</v>
      </c>
      <c r="E80" s="41" t="s">
        <v>77</v>
      </c>
      <c r="F80" s="41" t="s">
        <v>411</v>
      </c>
      <c r="G80" s="41" t="s">
        <v>163</v>
      </c>
      <c r="H80" s="41" t="s">
        <v>412</v>
      </c>
      <c r="I80" s="41" t="s">
        <v>413</v>
      </c>
      <c r="J80" s="41">
        <v>242</v>
      </c>
      <c r="K80" s="41" t="s">
        <v>165</v>
      </c>
      <c r="L80" s="41">
        <v>331</v>
      </c>
      <c r="M80" s="41">
        <v>1043</v>
      </c>
      <c r="N80" s="41" t="s">
        <v>366</v>
      </c>
      <c r="O80" s="162" t="s">
        <v>58</v>
      </c>
      <c r="P80" s="41" t="s">
        <v>414</v>
      </c>
      <c r="Q80" s="41"/>
      <c r="R80" s="6"/>
    </row>
    <row r="81" spans="1:18" s="3" customFormat="1" ht="34.5" customHeight="1">
      <c r="A81" s="53" t="s">
        <v>415</v>
      </c>
      <c r="B81" s="54"/>
      <c r="C81" s="44"/>
      <c r="D81" s="44"/>
      <c r="E81" s="44"/>
      <c r="F81" s="44"/>
      <c r="G81" s="107"/>
      <c r="H81" s="44"/>
      <c r="I81" s="44"/>
      <c r="J81" s="44">
        <f>SUM(J82:J84)</f>
        <v>900</v>
      </c>
      <c r="K81" s="41"/>
      <c r="L81" s="41"/>
      <c r="M81" s="41"/>
      <c r="N81" s="41"/>
      <c r="O81" s="41"/>
      <c r="P81" s="41"/>
      <c r="Q81" s="41"/>
      <c r="R81" s="6"/>
    </row>
    <row r="82" spans="1:18" s="3" customFormat="1" ht="60.75" customHeight="1">
      <c r="A82" s="41">
        <v>59</v>
      </c>
      <c r="B82" s="41" t="s">
        <v>416</v>
      </c>
      <c r="C82" s="41" t="s">
        <v>69</v>
      </c>
      <c r="D82" s="41" t="s">
        <v>50</v>
      </c>
      <c r="E82" s="41" t="s">
        <v>417</v>
      </c>
      <c r="F82" s="41" t="s">
        <v>418</v>
      </c>
      <c r="G82" s="41" t="s">
        <v>163</v>
      </c>
      <c r="H82" s="41" t="s">
        <v>419</v>
      </c>
      <c r="I82" s="41" t="s">
        <v>420</v>
      </c>
      <c r="J82" s="41">
        <v>300</v>
      </c>
      <c r="K82" s="41" t="s">
        <v>165</v>
      </c>
      <c r="L82" s="41">
        <v>672</v>
      </c>
      <c r="M82" s="41">
        <v>2117</v>
      </c>
      <c r="N82" s="41" t="s">
        <v>421</v>
      </c>
      <c r="O82" s="162" t="s">
        <v>58</v>
      </c>
      <c r="P82" s="41" t="s">
        <v>422</v>
      </c>
      <c r="Q82" s="41"/>
      <c r="R82" s="6"/>
    </row>
    <row r="83" spans="1:18" s="3" customFormat="1" ht="60.75" customHeight="1">
      <c r="A83" s="41">
        <v>60</v>
      </c>
      <c r="B83" s="41" t="s">
        <v>423</v>
      </c>
      <c r="C83" s="41" t="s">
        <v>69</v>
      </c>
      <c r="D83" s="41" t="s">
        <v>50</v>
      </c>
      <c r="E83" s="41" t="s">
        <v>417</v>
      </c>
      <c r="F83" s="41" t="s">
        <v>424</v>
      </c>
      <c r="G83" s="41" t="s">
        <v>163</v>
      </c>
      <c r="H83" s="41" t="s">
        <v>419</v>
      </c>
      <c r="I83" s="41" t="s">
        <v>425</v>
      </c>
      <c r="J83" s="41">
        <v>400</v>
      </c>
      <c r="K83" s="41" t="s">
        <v>165</v>
      </c>
      <c r="L83" s="41">
        <v>950</v>
      </c>
      <c r="M83" s="41">
        <v>2993</v>
      </c>
      <c r="N83" s="41" t="s">
        <v>426</v>
      </c>
      <c r="O83" s="162" t="s">
        <v>58</v>
      </c>
      <c r="P83" s="41" t="s">
        <v>427</v>
      </c>
      <c r="Q83" s="41"/>
      <c r="R83" s="6"/>
    </row>
    <row r="84" spans="1:18" s="3" customFormat="1" ht="60.75" customHeight="1">
      <c r="A84" s="41">
        <v>61</v>
      </c>
      <c r="B84" s="41" t="s">
        <v>428</v>
      </c>
      <c r="C84" s="41" t="s">
        <v>69</v>
      </c>
      <c r="D84" s="41" t="s">
        <v>50</v>
      </c>
      <c r="E84" s="41" t="s">
        <v>417</v>
      </c>
      <c r="F84" s="41" t="s">
        <v>429</v>
      </c>
      <c r="G84" s="41" t="s">
        <v>163</v>
      </c>
      <c r="H84" s="41" t="s">
        <v>419</v>
      </c>
      <c r="I84" s="41" t="s">
        <v>430</v>
      </c>
      <c r="J84" s="41">
        <v>200</v>
      </c>
      <c r="K84" s="41" t="s">
        <v>165</v>
      </c>
      <c r="L84" s="41">
        <v>390</v>
      </c>
      <c r="M84" s="41">
        <v>1230</v>
      </c>
      <c r="N84" s="41" t="s">
        <v>431</v>
      </c>
      <c r="O84" s="162" t="s">
        <v>58</v>
      </c>
      <c r="P84" s="41" t="s">
        <v>432</v>
      </c>
      <c r="Q84" s="41"/>
      <c r="R84" s="6"/>
    </row>
    <row r="85" spans="1:18" s="3" customFormat="1" ht="34.5" customHeight="1">
      <c r="A85" s="108" t="s">
        <v>433</v>
      </c>
      <c r="B85" s="109"/>
      <c r="C85" s="110"/>
      <c r="D85" s="110"/>
      <c r="E85" s="110"/>
      <c r="F85" s="110"/>
      <c r="G85" s="104"/>
      <c r="H85" s="110"/>
      <c r="I85" s="110"/>
      <c r="J85" s="110">
        <f>SUM(J86:J87)</f>
        <v>300</v>
      </c>
      <c r="K85" s="41"/>
      <c r="L85" s="41"/>
      <c r="M85" s="41"/>
      <c r="N85" s="41"/>
      <c r="O85" s="41"/>
      <c r="P85" s="41"/>
      <c r="Q85" s="41"/>
      <c r="R85" s="6"/>
    </row>
    <row r="86" spans="1:18" s="3" customFormat="1" ht="60" customHeight="1">
      <c r="A86" s="41">
        <v>62</v>
      </c>
      <c r="B86" s="41" t="s">
        <v>434</v>
      </c>
      <c r="C86" s="41" t="s">
        <v>49</v>
      </c>
      <c r="D86" s="41" t="s">
        <v>50</v>
      </c>
      <c r="E86" s="41" t="s">
        <v>435</v>
      </c>
      <c r="F86" s="41" t="s">
        <v>436</v>
      </c>
      <c r="G86" s="41" t="s">
        <v>163</v>
      </c>
      <c r="H86" s="41" t="s">
        <v>437</v>
      </c>
      <c r="I86" s="41" t="s">
        <v>438</v>
      </c>
      <c r="J86" s="41">
        <v>200</v>
      </c>
      <c r="K86" s="41" t="s">
        <v>165</v>
      </c>
      <c r="L86" s="41">
        <v>333</v>
      </c>
      <c r="M86" s="41">
        <v>1052</v>
      </c>
      <c r="N86" s="41" t="s">
        <v>439</v>
      </c>
      <c r="O86" s="162" t="s">
        <v>58</v>
      </c>
      <c r="P86" s="41" t="s">
        <v>440</v>
      </c>
      <c r="Q86" s="41"/>
      <c r="R86" s="6"/>
    </row>
    <row r="87" spans="1:18" s="3" customFormat="1" ht="108.75" customHeight="1">
      <c r="A87" s="41">
        <v>63</v>
      </c>
      <c r="B87" s="41" t="s">
        <v>441</v>
      </c>
      <c r="C87" s="41" t="s">
        <v>69</v>
      </c>
      <c r="D87" s="41" t="s">
        <v>50</v>
      </c>
      <c r="E87" s="41" t="s">
        <v>435</v>
      </c>
      <c r="F87" s="41" t="s">
        <v>442</v>
      </c>
      <c r="G87" s="41" t="s">
        <v>163</v>
      </c>
      <c r="H87" s="41" t="s">
        <v>437</v>
      </c>
      <c r="I87" s="41" t="s">
        <v>443</v>
      </c>
      <c r="J87" s="41">
        <v>100</v>
      </c>
      <c r="K87" s="41" t="s">
        <v>165</v>
      </c>
      <c r="L87" s="41">
        <v>390</v>
      </c>
      <c r="M87" s="41">
        <v>1230</v>
      </c>
      <c r="N87" s="41" t="s">
        <v>431</v>
      </c>
      <c r="O87" s="162" t="s">
        <v>58</v>
      </c>
      <c r="P87" s="41" t="s">
        <v>444</v>
      </c>
      <c r="Q87" s="41"/>
      <c r="R87" s="6"/>
    </row>
    <row r="88" spans="1:18" s="3" customFormat="1" ht="34.5" customHeight="1">
      <c r="A88" s="53" t="s">
        <v>445</v>
      </c>
      <c r="B88" s="54"/>
      <c r="C88" s="44"/>
      <c r="D88" s="44"/>
      <c r="E88" s="111"/>
      <c r="F88" s="111"/>
      <c r="G88" s="107"/>
      <c r="H88" s="44"/>
      <c r="I88" s="44"/>
      <c r="J88" s="44">
        <f>SUM(J89:J90)</f>
        <v>700</v>
      </c>
      <c r="K88" s="41"/>
      <c r="L88" s="41"/>
      <c r="M88" s="41"/>
      <c r="N88" s="41"/>
      <c r="O88" s="41"/>
      <c r="P88" s="41"/>
      <c r="Q88" s="41"/>
      <c r="R88" s="6"/>
    </row>
    <row r="89" spans="1:18" s="3" customFormat="1" ht="54.75" customHeight="1">
      <c r="A89" s="41">
        <v>64</v>
      </c>
      <c r="B89" s="41" t="s">
        <v>446</v>
      </c>
      <c r="C89" s="41" t="s">
        <v>61</v>
      </c>
      <c r="D89" s="41" t="s">
        <v>50</v>
      </c>
      <c r="E89" s="41" t="s">
        <v>447</v>
      </c>
      <c r="F89" s="41" t="s">
        <v>448</v>
      </c>
      <c r="G89" s="41" t="s">
        <v>163</v>
      </c>
      <c r="H89" s="41" t="s">
        <v>449</v>
      </c>
      <c r="I89" s="41" t="s">
        <v>450</v>
      </c>
      <c r="J89" s="41">
        <v>200</v>
      </c>
      <c r="K89" s="41" t="s">
        <v>165</v>
      </c>
      <c r="L89" s="41">
        <v>656</v>
      </c>
      <c r="M89" s="41">
        <v>2067</v>
      </c>
      <c r="N89" s="41" t="s">
        <v>451</v>
      </c>
      <c r="O89" s="162" t="s">
        <v>58</v>
      </c>
      <c r="P89" s="41" t="s">
        <v>452</v>
      </c>
      <c r="Q89" s="41"/>
      <c r="R89" s="6"/>
    </row>
    <row r="90" spans="1:18" s="3" customFormat="1" ht="54.75" customHeight="1">
      <c r="A90" s="41">
        <v>65</v>
      </c>
      <c r="B90" s="41" t="s">
        <v>453</v>
      </c>
      <c r="C90" s="41" t="s">
        <v>69</v>
      </c>
      <c r="D90" s="41" t="s">
        <v>50</v>
      </c>
      <c r="E90" s="41" t="s">
        <v>447</v>
      </c>
      <c r="F90" s="41" t="s">
        <v>454</v>
      </c>
      <c r="G90" s="41" t="s">
        <v>163</v>
      </c>
      <c r="H90" s="41" t="s">
        <v>449</v>
      </c>
      <c r="I90" s="41" t="s">
        <v>455</v>
      </c>
      <c r="J90" s="41">
        <v>500</v>
      </c>
      <c r="K90" s="41" t="s">
        <v>165</v>
      </c>
      <c r="L90" s="41">
        <v>345</v>
      </c>
      <c r="M90" s="41">
        <v>1087</v>
      </c>
      <c r="N90" s="41" t="s">
        <v>456</v>
      </c>
      <c r="O90" s="162" t="s">
        <v>58</v>
      </c>
      <c r="P90" s="41" t="s">
        <v>457</v>
      </c>
      <c r="Q90" s="41"/>
      <c r="R90" s="6"/>
    </row>
    <row r="91" spans="1:18" s="3" customFormat="1" ht="34.5" customHeight="1">
      <c r="A91" s="42" t="s">
        <v>458</v>
      </c>
      <c r="B91" s="43"/>
      <c r="C91" s="44"/>
      <c r="D91" s="112"/>
      <c r="E91" s="44"/>
      <c r="F91" s="44"/>
      <c r="G91" s="104"/>
      <c r="H91" s="44"/>
      <c r="I91" s="44"/>
      <c r="J91" s="44">
        <f>SUM(J92)</f>
        <v>15</v>
      </c>
      <c r="K91" s="163"/>
      <c r="L91" s="41"/>
      <c r="M91" s="41"/>
      <c r="N91" s="41"/>
      <c r="O91" s="41"/>
      <c r="P91" s="41"/>
      <c r="Q91" s="41"/>
      <c r="R91" s="6"/>
    </row>
    <row r="92" spans="1:18" s="3" customFormat="1" ht="52.5" customHeight="1">
      <c r="A92" s="41">
        <v>66</v>
      </c>
      <c r="B92" s="41" t="s">
        <v>459</v>
      </c>
      <c r="C92" s="41" t="s">
        <v>69</v>
      </c>
      <c r="D92" s="41" t="s">
        <v>50</v>
      </c>
      <c r="E92" s="41" t="s">
        <v>460</v>
      </c>
      <c r="F92" s="41" t="s">
        <v>461</v>
      </c>
      <c r="G92" s="41" t="s">
        <v>163</v>
      </c>
      <c r="H92" s="41" t="s">
        <v>462</v>
      </c>
      <c r="I92" s="41" t="s">
        <v>463</v>
      </c>
      <c r="J92" s="41">
        <v>15</v>
      </c>
      <c r="K92" s="41" t="s">
        <v>56</v>
      </c>
      <c r="L92" s="41">
        <v>408</v>
      </c>
      <c r="M92" s="41">
        <v>1287</v>
      </c>
      <c r="N92" s="41" t="s">
        <v>464</v>
      </c>
      <c r="O92" s="162" t="s">
        <v>58</v>
      </c>
      <c r="P92" s="41" t="s">
        <v>465</v>
      </c>
      <c r="Q92" s="41"/>
      <c r="R92" s="6"/>
    </row>
    <row r="93" spans="1:18" s="3" customFormat="1" ht="34.5" customHeight="1">
      <c r="A93" s="42" t="s">
        <v>466</v>
      </c>
      <c r="B93" s="43"/>
      <c r="C93" s="44"/>
      <c r="D93" s="112"/>
      <c r="E93" s="44"/>
      <c r="F93" s="44"/>
      <c r="G93" s="104"/>
      <c r="H93" s="44"/>
      <c r="I93" s="44"/>
      <c r="J93" s="44">
        <f>SUM(J94)</f>
        <v>300</v>
      </c>
      <c r="K93" s="163"/>
      <c r="L93" s="41"/>
      <c r="M93" s="41"/>
      <c r="N93" s="41"/>
      <c r="O93" s="41"/>
      <c r="P93" s="41"/>
      <c r="Q93" s="41"/>
      <c r="R93" s="6"/>
    </row>
    <row r="94" spans="1:18" s="3" customFormat="1" ht="52.5" customHeight="1">
      <c r="A94" s="41">
        <v>67</v>
      </c>
      <c r="B94" s="41" t="s">
        <v>467</v>
      </c>
      <c r="C94" s="41" t="s">
        <v>61</v>
      </c>
      <c r="D94" s="41" t="s">
        <v>50</v>
      </c>
      <c r="E94" s="41" t="s">
        <v>468</v>
      </c>
      <c r="F94" s="41" t="s">
        <v>469</v>
      </c>
      <c r="G94" s="41" t="s">
        <v>163</v>
      </c>
      <c r="H94" s="41" t="s">
        <v>468</v>
      </c>
      <c r="I94" s="41" t="s">
        <v>470</v>
      </c>
      <c r="J94" s="41">
        <v>300</v>
      </c>
      <c r="K94" s="41" t="s">
        <v>165</v>
      </c>
      <c r="L94" s="41">
        <v>888</v>
      </c>
      <c r="M94" s="41">
        <v>2800</v>
      </c>
      <c r="N94" s="41" t="s">
        <v>471</v>
      </c>
      <c r="O94" s="162" t="s">
        <v>58</v>
      </c>
      <c r="P94" s="41" t="s">
        <v>472</v>
      </c>
      <c r="Q94" s="41"/>
      <c r="R94" s="6"/>
    </row>
    <row r="95" spans="1:18" s="3" customFormat="1" ht="34.5" customHeight="1">
      <c r="A95" s="42" t="s">
        <v>473</v>
      </c>
      <c r="B95" s="43"/>
      <c r="C95" s="44"/>
      <c r="D95" s="112"/>
      <c r="E95" s="44"/>
      <c r="F95" s="44"/>
      <c r="G95" s="104"/>
      <c r="H95" s="44"/>
      <c r="I95" s="44"/>
      <c r="J95" s="44">
        <f>SUM(J96)</f>
        <v>188</v>
      </c>
      <c r="K95" s="163"/>
      <c r="L95" s="41"/>
      <c r="M95" s="41"/>
      <c r="N95" s="41"/>
      <c r="O95" s="41"/>
      <c r="P95" s="41"/>
      <c r="Q95" s="41"/>
      <c r="R95" s="6"/>
    </row>
    <row r="96" spans="1:18" s="3" customFormat="1" ht="51.75" customHeight="1">
      <c r="A96" s="41">
        <v>68</v>
      </c>
      <c r="B96" s="41" t="s">
        <v>474</v>
      </c>
      <c r="C96" s="41" t="s">
        <v>475</v>
      </c>
      <c r="D96" s="41" t="s">
        <v>50</v>
      </c>
      <c r="E96" s="41" t="s">
        <v>476</v>
      </c>
      <c r="F96" s="41" t="s">
        <v>477</v>
      </c>
      <c r="G96" s="41" t="s">
        <v>163</v>
      </c>
      <c r="H96" s="41" t="s">
        <v>476</v>
      </c>
      <c r="I96" s="41" t="s">
        <v>478</v>
      </c>
      <c r="J96" s="41">
        <v>188</v>
      </c>
      <c r="K96" s="41" t="s">
        <v>165</v>
      </c>
      <c r="L96" s="41">
        <v>491</v>
      </c>
      <c r="M96" s="41">
        <v>1547</v>
      </c>
      <c r="N96" s="41" t="s">
        <v>479</v>
      </c>
      <c r="O96" s="162" t="s">
        <v>58</v>
      </c>
      <c r="P96" s="41" t="s">
        <v>480</v>
      </c>
      <c r="Q96" s="41"/>
      <c r="R96" s="6"/>
    </row>
    <row r="97" spans="1:18" s="3" customFormat="1" ht="34.5" customHeight="1">
      <c r="A97" s="42" t="s">
        <v>481</v>
      </c>
      <c r="B97" s="43"/>
      <c r="C97" s="44"/>
      <c r="D97" s="112"/>
      <c r="E97" s="44"/>
      <c r="F97" s="44"/>
      <c r="G97" s="104"/>
      <c r="H97" s="44"/>
      <c r="I97" s="44"/>
      <c r="J97" s="44">
        <f>SUM(J98)</f>
        <v>460</v>
      </c>
      <c r="K97" s="163"/>
      <c r="L97" s="41"/>
      <c r="M97" s="41"/>
      <c r="N97" s="41"/>
      <c r="O97" s="41"/>
      <c r="P97" s="41"/>
      <c r="Q97" s="41"/>
      <c r="R97" s="6"/>
    </row>
    <row r="98" spans="1:18" s="3" customFormat="1" ht="54" customHeight="1">
      <c r="A98" s="41">
        <v>69</v>
      </c>
      <c r="B98" s="41" t="s">
        <v>482</v>
      </c>
      <c r="C98" s="41" t="s">
        <v>61</v>
      </c>
      <c r="D98" s="41" t="s">
        <v>50</v>
      </c>
      <c r="E98" s="41" t="s">
        <v>483</v>
      </c>
      <c r="F98" s="41" t="s">
        <v>484</v>
      </c>
      <c r="G98" s="41" t="s">
        <v>163</v>
      </c>
      <c r="H98" s="41" t="s">
        <v>483</v>
      </c>
      <c r="I98" s="41" t="s">
        <v>485</v>
      </c>
      <c r="J98" s="41">
        <v>460</v>
      </c>
      <c r="K98" s="41" t="s">
        <v>165</v>
      </c>
      <c r="L98" s="41">
        <v>311</v>
      </c>
      <c r="M98" s="41">
        <v>980</v>
      </c>
      <c r="N98" s="41" t="s">
        <v>486</v>
      </c>
      <c r="O98" s="162" t="s">
        <v>58</v>
      </c>
      <c r="P98" s="41" t="s">
        <v>487</v>
      </c>
      <c r="Q98" s="41"/>
      <c r="R98" s="6"/>
    </row>
    <row r="99" spans="1:18" s="3" customFormat="1" ht="39.75" customHeight="1">
      <c r="A99" s="113"/>
      <c r="B99" s="114" t="s">
        <v>488</v>
      </c>
      <c r="C99" s="114"/>
      <c r="D99" s="115"/>
      <c r="E99" s="116"/>
      <c r="F99" s="116"/>
      <c r="G99" s="117"/>
      <c r="H99" s="118"/>
      <c r="I99" s="164"/>
      <c r="J99" s="115">
        <f>J100+J102+J104</f>
        <v>503.2</v>
      </c>
      <c r="K99" s="163"/>
      <c r="L99" s="81"/>
      <c r="M99" s="165"/>
      <c r="N99" s="163"/>
      <c r="O99" s="163"/>
      <c r="P99" s="166"/>
      <c r="Q99" s="163"/>
      <c r="R99" s="6"/>
    </row>
    <row r="100" spans="1:18" s="3" customFormat="1" ht="34.5" customHeight="1">
      <c r="A100" s="42" t="s">
        <v>489</v>
      </c>
      <c r="B100" s="43"/>
      <c r="C100" s="44"/>
      <c r="D100" s="44"/>
      <c r="E100" s="44"/>
      <c r="F100" s="44"/>
      <c r="G100" s="45"/>
      <c r="H100" s="44"/>
      <c r="I100" s="44"/>
      <c r="J100" s="44">
        <f>SUM(J101)</f>
        <v>371.4</v>
      </c>
      <c r="K100" s="41"/>
      <c r="L100" s="85"/>
      <c r="M100" s="41"/>
      <c r="N100" s="41"/>
      <c r="O100" s="41"/>
      <c r="P100" s="41"/>
      <c r="Q100" s="97"/>
      <c r="R100" s="6"/>
    </row>
    <row r="101" spans="1:18" s="3" customFormat="1" ht="102" customHeight="1">
      <c r="A101" s="41">
        <v>70</v>
      </c>
      <c r="B101" s="41" t="s">
        <v>490</v>
      </c>
      <c r="C101" s="41" t="s">
        <v>491</v>
      </c>
      <c r="D101" s="41" t="s">
        <v>50</v>
      </c>
      <c r="E101" s="41" t="s">
        <v>492</v>
      </c>
      <c r="F101" s="41" t="s">
        <v>493</v>
      </c>
      <c r="G101" s="41" t="s">
        <v>494</v>
      </c>
      <c r="H101" s="41" t="s">
        <v>495</v>
      </c>
      <c r="I101" s="41" t="s">
        <v>496</v>
      </c>
      <c r="J101" s="41">
        <v>371.4</v>
      </c>
      <c r="K101" s="41" t="s">
        <v>56</v>
      </c>
      <c r="L101" s="85">
        <v>29272.698412698413</v>
      </c>
      <c r="M101" s="41">
        <v>92209</v>
      </c>
      <c r="N101" s="41" t="s">
        <v>497</v>
      </c>
      <c r="O101" s="41" t="s">
        <v>58</v>
      </c>
      <c r="P101" s="41" t="s">
        <v>498</v>
      </c>
      <c r="Q101" s="99"/>
      <c r="R101" s="6"/>
    </row>
    <row r="102" spans="1:17" ht="30" customHeight="1">
      <c r="A102" s="119" t="s">
        <v>499</v>
      </c>
      <c r="B102" s="120"/>
      <c r="C102" s="110"/>
      <c r="D102" s="110"/>
      <c r="E102" s="41"/>
      <c r="F102" s="41"/>
      <c r="G102" s="41"/>
      <c r="H102" s="110"/>
      <c r="I102" s="110"/>
      <c r="J102" s="110">
        <f>SUM(J103)</f>
        <v>20</v>
      </c>
      <c r="K102" s="41"/>
      <c r="L102" s="85"/>
      <c r="M102" s="41"/>
      <c r="N102" s="41"/>
      <c r="O102" s="41"/>
      <c r="P102" s="41"/>
      <c r="Q102" s="41"/>
    </row>
    <row r="103" spans="1:17" ht="69" customHeight="1">
      <c r="A103" s="41">
        <v>71</v>
      </c>
      <c r="B103" s="41" t="s">
        <v>500</v>
      </c>
      <c r="C103" s="41" t="s">
        <v>501</v>
      </c>
      <c r="D103" s="41" t="s">
        <v>50</v>
      </c>
      <c r="E103" s="41" t="s">
        <v>51</v>
      </c>
      <c r="F103" s="41" t="s">
        <v>52</v>
      </c>
      <c r="G103" s="41" t="s">
        <v>53</v>
      </c>
      <c r="H103" s="41" t="s">
        <v>502</v>
      </c>
      <c r="I103" s="41" t="s">
        <v>503</v>
      </c>
      <c r="J103" s="41">
        <v>20</v>
      </c>
      <c r="K103" s="41" t="s">
        <v>56</v>
      </c>
      <c r="L103" s="85">
        <v>1111.111111111111</v>
      </c>
      <c r="M103" s="41">
        <v>3500</v>
      </c>
      <c r="N103" s="41" t="s">
        <v>504</v>
      </c>
      <c r="O103" s="41" t="s">
        <v>58</v>
      </c>
      <c r="P103" s="41" t="s">
        <v>505</v>
      </c>
      <c r="Q103" s="41"/>
    </row>
    <row r="104" spans="1:18" s="3" customFormat="1" ht="34.5" customHeight="1">
      <c r="A104" s="119" t="s">
        <v>506</v>
      </c>
      <c r="B104" s="120"/>
      <c r="C104" s="57"/>
      <c r="D104" s="57"/>
      <c r="E104" s="57"/>
      <c r="F104" s="57"/>
      <c r="G104" s="57"/>
      <c r="H104" s="57"/>
      <c r="I104" s="57"/>
      <c r="J104" s="167">
        <f>J105</f>
        <v>111.8</v>
      </c>
      <c r="K104" s="168"/>
      <c r="L104" s="169"/>
      <c r="M104" s="57"/>
      <c r="N104" s="57"/>
      <c r="O104" s="57"/>
      <c r="P104" s="57"/>
      <c r="Q104" s="57"/>
      <c r="R104" s="5"/>
    </row>
    <row r="105" spans="1:18" s="3" customFormat="1" ht="111" customHeight="1">
      <c r="A105" s="57">
        <v>72</v>
      </c>
      <c r="B105" s="121" t="s">
        <v>507</v>
      </c>
      <c r="C105" s="41" t="s">
        <v>491</v>
      </c>
      <c r="D105" s="121" t="s">
        <v>50</v>
      </c>
      <c r="E105" s="121" t="s">
        <v>356</v>
      </c>
      <c r="F105" s="121" t="s">
        <v>508</v>
      </c>
      <c r="G105" s="41" t="s">
        <v>509</v>
      </c>
      <c r="H105" s="122" t="s">
        <v>359</v>
      </c>
      <c r="I105" s="121" t="s">
        <v>510</v>
      </c>
      <c r="J105" s="121">
        <v>111.8</v>
      </c>
      <c r="K105" s="90" t="s">
        <v>56</v>
      </c>
      <c r="L105" s="170">
        <v>2198</v>
      </c>
      <c r="M105" s="171">
        <v>6924</v>
      </c>
      <c r="N105" s="172" t="s">
        <v>511</v>
      </c>
      <c r="O105" s="41" t="s">
        <v>58</v>
      </c>
      <c r="P105" s="121" t="s">
        <v>512</v>
      </c>
      <c r="Q105" s="162"/>
      <c r="R105" s="5"/>
    </row>
    <row r="106" spans="1:18" s="3" customFormat="1" ht="39.75" customHeight="1">
      <c r="A106" s="123"/>
      <c r="B106" s="114" t="s">
        <v>513</v>
      </c>
      <c r="C106" s="114"/>
      <c r="D106" s="115"/>
      <c r="E106" s="116"/>
      <c r="F106" s="116"/>
      <c r="G106" s="117"/>
      <c r="H106" s="118"/>
      <c r="I106" s="164"/>
      <c r="J106" s="115">
        <f>SUM(J107)</f>
        <v>543</v>
      </c>
      <c r="K106" s="163"/>
      <c r="L106" s="81"/>
      <c r="M106" s="165"/>
      <c r="N106" s="163"/>
      <c r="O106" s="163"/>
      <c r="P106" s="166"/>
      <c r="Q106" s="163"/>
      <c r="R106" s="6"/>
    </row>
    <row r="107" spans="1:18" s="3" customFormat="1" ht="34.5" customHeight="1">
      <c r="A107" s="59" t="s">
        <v>514</v>
      </c>
      <c r="B107" s="124"/>
      <c r="C107" s="110"/>
      <c r="D107" s="125"/>
      <c r="E107" s="125"/>
      <c r="F107" s="125"/>
      <c r="G107" s="126"/>
      <c r="H107" s="125"/>
      <c r="I107" s="125"/>
      <c r="J107" s="125">
        <f>SUM(J108:J111)</f>
        <v>543</v>
      </c>
      <c r="K107" s="173"/>
      <c r="L107" s="174"/>
      <c r="M107" s="125"/>
      <c r="N107" s="125"/>
      <c r="O107" s="125"/>
      <c r="P107" s="125"/>
      <c r="Q107" s="99"/>
      <c r="R107" s="6"/>
    </row>
    <row r="108" spans="1:18" s="3" customFormat="1" ht="49.5" customHeight="1">
      <c r="A108" s="41">
        <v>73</v>
      </c>
      <c r="B108" s="41" t="s">
        <v>515</v>
      </c>
      <c r="C108" s="41" t="s">
        <v>516</v>
      </c>
      <c r="D108" s="41" t="s">
        <v>50</v>
      </c>
      <c r="E108" s="41" t="s">
        <v>51</v>
      </c>
      <c r="F108" s="41" t="s">
        <v>517</v>
      </c>
      <c r="G108" s="41" t="s">
        <v>518</v>
      </c>
      <c r="H108" s="41" t="s">
        <v>514</v>
      </c>
      <c r="I108" s="41" t="s">
        <v>519</v>
      </c>
      <c r="J108" s="41">
        <v>68</v>
      </c>
      <c r="K108" s="41" t="s">
        <v>56</v>
      </c>
      <c r="L108" s="85">
        <v>349.2063492063492</v>
      </c>
      <c r="M108" s="41">
        <v>1100</v>
      </c>
      <c r="N108" s="41" t="s">
        <v>520</v>
      </c>
      <c r="O108" s="41" t="s">
        <v>58</v>
      </c>
      <c r="P108" s="41" t="s">
        <v>520</v>
      </c>
      <c r="Q108" s="41"/>
      <c r="R108" s="6"/>
    </row>
    <row r="109" spans="1:18" s="3" customFormat="1" ht="49.5" customHeight="1">
      <c r="A109" s="41">
        <v>74</v>
      </c>
      <c r="B109" s="41" t="s">
        <v>521</v>
      </c>
      <c r="C109" s="41" t="s">
        <v>516</v>
      </c>
      <c r="D109" s="41" t="s">
        <v>50</v>
      </c>
      <c r="E109" s="41" t="s">
        <v>51</v>
      </c>
      <c r="F109" s="41" t="s">
        <v>517</v>
      </c>
      <c r="G109" s="41" t="s">
        <v>522</v>
      </c>
      <c r="H109" s="41" t="s">
        <v>514</v>
      </c>
      <c r="I109" s="41" t="s">
        <v>523</v>
      </c>
      <c r="J109" s="41">
        <v>150</v>
      </c>
      <c r="K109" s="41" t="s">
        <v>56</v>
      </c>
      <c r="L109" s="85">
        <v>476.1904761904762</v>
      </c>
      <c r="M109" s="41">
        <v>1500</v>
      </c>
      <c r="N109" s="41" t="s">
        <v>524</v>
      </c>
      <c r="O109" s="41" t="s">
        <v>58</v>
      </c>
      <c r="P109" s="41" t="s">
        <v>524</v>
      </c>
      <c r="Q109" s="41"/>
      <c r="R109" s="6"/>
    </row>
    <row r="110" spans="1:18" s="3" customFormat="1" ht="49.5" customHeight="1">
      <c r="A110" s="41">
        <v>75</v>
      </c>
      <c r="B110" s="41" t="s">
        <v>525</v>
      </c>
      <c r="C110" s="41" t="s">
        <v>516</v>
      </c>
      <c r="D110" s="41" t="s">
        <v>50</v>
      </c>
      <c r="E110" s="41" t="s">
        <v>51</v>
      </c>
      <c r="F110" s="41" t="s">
        <v>517</v>
      </c>
      <c r="G110" s="41" t="s">
        <v>526</v>
      </c>
      <c r="H110" s="41" t="s">
        <v>514</v>
      </c>
      <c r="I110" s="41" t="s">
        <v>527</v>
      </c>
      <c r="J110" s="41">
        <v>225</v>
      </c>
      <c r="K110" s="41" t="s">
        <v>56</v>
      </c>
      <c r="L110" s="85">
        <v>476.1904761904762</v>
      </c>
      <c r="M110" s="41">
        <v>1500</v>
      </c>
      <c r="N110" s="41" t="s">
        <v>528</v>
      </c>
      <c r="O110" s="41" t="s">
        <v>58</v>
      </c>
      <c r="P110" s="41" t="s">
        <v>528</v>
      </c>
      <c r="Q110" s="41"/>
      <c r="R110" s="6"/>
    </row>
    <row r="111" spans="1:18" s="3" customFormat="1" ht="49.5" customHeight="1">
      <c r="A111" s="41">
        <v>76</v>
      </c>
      <c r="B111" s="41" t="s">
        <v>529</v>
      </c>
      <c r="C111" s="41" t="s">
        <v>516</v>
      </c>
      <c r="D111" s="41" t="s">
        <v>50</v>
      </c>
      <c r="E111" s="41" t="s">
        <v>51</v>
      </c>
      <c r="F111" s="41" t="s">
        <v>517</v>
      </c>
      <c r="G111" s="41" t="s">
        <v>89</v>
      </c>
      <c r="H111" s="41" t="s">
        <v>514</v>
      </c>
      <c r="I111" s="41" t="s">
        <v>530</v>
      </c>
      <c r="J111" s="41">
        <v>100</v>
      </c>
      <c r="K111" s="41" t="s">
        <v>56</v>
      </c>
      <c r="L111" s="85">
        <v>158.73015873015873</v>
      </c>
      <c r="M111" s="41">
        <v>500</v>
      </c>
      <c r="N111" s="41" t="s">
        <v>531</v>
      </c>
      <c r="O111" s="41" t="s">
        <v>58</v>
      </c>
      <c r="P111" s="41" t="s">
        <v>531</v>
      </c>
      <c r="Q111" s="41"/>
      <c r="R111" s="6"/>
    </row>
    <row r="112" spans="1:18" s="3" customFormat="1" ht="39.75" customHeight="1">
      <c r="A112" s="127" t="s">
        <v>532</v>
      </c>
      <c r="B112" s="128"/>
      <c r="C112" s="129"/>
      <c r="D112" s="130"/>
      <c r="E112" s="131"/>
      <c r="F112" s="131"/>
      <c r="G112" s="132"/>
      <c r="H112" s="131"/>
      <c r="I112" s="131"/>
      <c r="J112" s="131">
        <f>SUM(J113)</f>
        <v>13.74</v>
      </c>
      <c r="K112" s="162"/>
      <c r="L112" s="175"/>
      <c r="M112" s="171"/>
      <c r="N112" s="41"/>
      <c r="O112" s="162"/>
      <c r="P112" s="41"/>
      <c r="Q112" s="99"/>
      <c r="R112" s="6"/>
    </row>
    <row r="113" spans="1:18" s="3" customFormat="1" ht="30" customHeight="1">
      <c r="A113" s="119" t="s">
        <v>533</v>
      </c>
      <c r="B113" s="120"/>
      <c r="C113" s="110"/>
      <c r="D113" s="110"/>
      <c r="E113" s="41"/>
      <c r="F113" s="41"/>
      <c r="G113" s="41"/>
      <c r="H113" s="110"/>
      <c r="I113" s="110"/>
      <c r="J113" s="110">
        <v>13.74</v>
      </c>
      <c r="K113" s="41"/>
      <c r="L113" s="85"/>
      <c r="M113" s="41"/>
      <c r="N113" s="41"/>
      <c r="O113" s="41"/>
      <c r="P113" s="41"/>
      <c r="Q113" s="41"/>
      <c r="R113" s="6"/>
    </row>
    <row r="114" spans="1:18" s="3" customFormat="1" ht="93.75" customHeight="1">
      <c r="A114" s="41">
        <v>77</v>
      </c>
      <c r="B114" s="41" t="s">
        <v>534</v>
      </c>
      <c r="C114" s="41" t="s">
        <v>535</v>
      </c>
      <c r="D114" s="41" t="s">
        <v>50</v>
      </c>
      <c r="E114" s="41" t="s">
        <v>51</v>
      </c>
      <c r="F114" s="41" t="s">
        <v>536</v>
      </c>
      <c r="G114" s="41" t="s">
        <v>537</v>
      </c>
      <c r="H114" s="41" t="s">
        <v>538</v>
      </c>
      <c r="I114" s="41" t="s">
        <v>539</v>
      </c>
      <c r="J114" s="41">
        <v>13.74</v>
      </c>
      <c r="K114" s="41" t="s">
        <v>56</v>
      </c>
      <c r="L114" s="85">
        <v>81.90476190476191</v>
      </c>
      <c r="M114" s="41">
        <v>258</v>
      </c>
      <c r="N114" s="41" t="s">
        <v>540</v>
      </c>
      <c r="O114" s="41" t="s">
        <v>58</v>
      </c>
      <c r="P114" s="41" t="s">
        <v>541</v>
      </c>
      <c r="Q114" s="41"/>
      <c r="R114" s="6"/>
    </row>
    <row r="115" spans="1:18" s="3" customFormat="1" ht="39.75" customHeight="1">
      <c r="A115" s="133" t="s">
        <v>542</v>
      </c>
      <c r="B115" s="134"/>
      <c r="C115" s="135"/>
      <c r="D115" s="115"/>
      <c r="E115" s="116"/>
      <c r="F115" s="116"/>
      <c r="G115" s="117"/>
      <c r="H115" s="118"/>
      <c r="I115" s="164"/>
      <c r="J115" s="115">
        <f aca="true" t="shared" si="0" ref="J112:J116">SUM(J116)</f>
        <v>420</v>
      </c>
      <c r="K115" s="163"/>
      <c r="L115" s="81"/>
      <c r="M115" s="165"/>
      <c r="N115" s="163"/>
      <c r="O115" s="163"/>
      <c r="P115" s="166"/>
      <c r="Q115" s="163"/>
      <c r="R115" s="6"/>
    </row>
    <row r="116" spans="1:18" s="3" customFormat="1" ht="34.5" customHeight="1">
      <c r="A116" s="136" t="s">
        <v>543</v>
      </c>
      <c r="B116" s="137"/>
      <c r="C116" s="138"/>
      <c r="D116" s="139"/>
      <c r="E116" s="140"/>
      <c r="F116" s="141"/>
      <c r="G116" s="139"/>
      <c r="H116" s="142"/>
      <c r="I116" s="1"/>
      <c r="J116" s="176">
        <f t="shared" si="0"/>
        <v>420</v>
      </c>
      <c r="K116" s="177"/>
      <c r="L116" s="178"/>
      <c r="M116" s="179"/>
      <c r="N116" s="180"/>
      <c r="O116" s="181"/>
      <c r="P116" s="182"/>
      <c r="Q116" s="103"/>
      <c r="R116" s="6"/>
    </row>
    <row r="117" spans="1:18" s="3" customFormat="1" ht="39" customHeight="1">
      <c r="A117" s="41">
        <v>78</v>
      </c>
      <c r="B117" s="41" t="s">
        <v>544</v>
      </c>
      <c r="C117" s="41" t="s">
        <v>545</v>
      </c>
      <c r="D117" s="41" t="s">
        <v>50</v>
      </c>
      <c r="E117" s="41" t="s">
        <v>51</v>
      </c>
      <c r="F117" s="41" t="s">
        <v>52</v>
      </c>
      <c r="G117" s="41" t="s">
        <v>546</v>
      </c>
      <c r="H117" s="41" t="s">
        <v>547</v>
      </c>
      <c r="I117" s="41" t="s">
        <v>548</v>
      </c>
      <c r="J117" s="41">
        <v>420</v>
      </c>
      <c r="K117" s="41" t="s">
        <v>56</v>
      </c>
      <c r="L117" s="85">
        <v>1136</v>
      </c>
      <c r="M117" s="41">
        <v>3976</v>
      </c>
      <c r="N117" s="41" t="s">
        <v>549</v>
      </c>
      <c r="O117" s="41" t="s">
        <v>58</v>
      </c>
      <c r="P117" s="41" t="s">
        <v>550</v>
      </c>
      <c r="Q117" s="99"/>
      <c r="R117" s="6"/>
    </row>
    <row r="118" spans="1:17" s="3" customFormat="1" ht="39.75" customHeight="1">
      <c r="A118" s="143" t="s">
        <v>551</v>
      </c>
      <c r="B118" s="144"/>
      <c r="C118" s="145"/>
      <c r="D118" s="32"/>
      <c r="E118" s="32"/>
      <c r="F118" s="32"/>
      <c r="G118" s="33"/>
      <c r="H118" s="32"/>
      <c r="I118" s="32"/>
      <c r="J118" s="32">
        <f>J119+J121</f>
        <v>9027.869999999999</v>
      </c>
      <c r="K118" s="78"/>
      <c r="L118" s="79"/>
      <c r="M118" s="80"/>
      <c r="N118" s="55"/>
      <c r="O118" s="55"/>
      <c r="P118" s="55"/>
      <c r="Q118" s="97"/>
    </row>
    <row r="119" spans="1:17" s="4" customFormat="1" ht="34.5" customHeight="1">
      <c r="A119" s="146" t="s">
        <v>552</v>
      </c>
      <c r="B119" s="147"/>
      <c r="C119" s="148"/>
      <c r="D119" s="149"/>
      <c r="E119" s="125"/>
      <c r="F119" s="125"/>
      <c r="G119" s="150"/>
      <c r="H119" s="125"/>
      <c r="I119" s="125"/>
      <c r="J119" s="125">
        <f>J120</f>
        <v>2128</v>
      </c>
      <c r="K119" s="183"/>
      <c r="L119" s="184"/>
      <c r="M119" s="150"/>
      <c r="N119" s="150"/>
      <c r="O119" s="183"/>
      <c r="P119" s="150"/>
      <c r="Q119" s="150"/>
    </row>
    <row r="120" spans="1:17" ht="75.75" customHeight="1">
      <c r="A120" s="105">
        <v>79</v>
      </c>
      <c r="B120" s="105" t="s">
        <v>553</v>
      </c>
      <c r="C120" s="105" t="s">
        <v>554</v>
      </c>
      <c r="D120" s="150" t="s">
        <v>50</v>
      </c>
      <c r="E120" s="150" t="s">
        <v>555</v>
      </c>
      <c r="F120" s="150" t="s">
        <v>556</v>
      </c>
      <c r="G120" s="150" t="s">
        <v>557</v>
      </c>
      <c r="H120" s="150" t="s">
        <v>120</v>
      </c>
      <c r="I120" s="150" t="s">
        <v>558</v>
      </c>
      <c r="J120" s="150">
        <v>2128</v>
      </c>
      <c r="K120" s="150" t="s">
        <v>56</v>
      </c>
      <c r="L120" s="184">
        <v>25467</v>
      </c>
      <c r="M120" s="150">
        <v>80224</v>
      </c>
      <c r="N120" s="150" t="s">
        <v>559</v>
      </c>
      <c r="O120" s="150" t="s">
        <v>58</v>
      </c>
      <c r="P120" s="150" t="s">
        <v>560</v>
      </c>
      <c r="Q120" s="150"/>
    </row>
    <row r="121" spans="1:17" s="4" customFormat="1" ht="34.5" customHeight="1">
      <c r="A121" s="53" t="s">
        <v>561</v>
      </c>
      <c r="B121" s="54"/>
      <c r="C121" s="151"/>
      <c r="D121" s="34"/>
      <c r="E121" s="152"/>
      <c r="F121" s="153"/>
      <c r="G121" s="154"/>
      <c r="H121" s="151"/>
      <c r="I121" s="151"/>
      <c r="J121" s="185">
        <f>SUM(J122:J138)</f>
        <v>6899.87</v>
      </c>
      <c r="K121" s="186"/>
      <c r="L121" s="187"/>
      <c r="M121" s="34"/>
      <c r="N121" s="188"/>
      <c r="O121" s="105"/>
      <c r="P121" s="189"/>
      <c r="Q121" s="105"/>
    </row>
    <row r="122" spans="1:17" s="4" customFormat="1" ht="93.75" customHeight="1">
      <c r="A122" s="105">
        <v>80</v>
      </c>
      <c r="B122" s="155" t="s">
        <v>562</v>
      </c>
      <c r="C122" s="156" t="s">
        <v>563</v>
      </c>
      <c r="D122" s="157" t="s">
        <v>50</v>
      </c>
      <c r="E122" s="158" t="s">
        <v>564</v>
      </c>
      <c r="F122" s="159" t="s">
        <v>565</v>
      </c>
      <c r="G122" s="160" t="s">
        <v>566</v>
      </c>
      <c r="H122" s="158" t="s">
        <v>567</v>
      </c>
      <c r="I122" s="190" t="s">
        <v>568</v>
      </c>
      <c r="J122" s="158">
        <v>405.49</v>
      </c>
      <c r="K122" s="157" t="s">
        <v>56</v>
      </c>
      <c r="L122" s="191">
        <v>11492.063492063493</v>
      </c>
      <c r="M122" s="192">
        <v>36200</v>
      </c>
      <c r="N122" s="158" t="s">
        <v>569</v>
      </c>
      <c r="O122" s="157" t="s">
        <v>58</v>
      </c>
      <c r="P122" s="158" t="s">
        <v>570</v>
      </c>
      <c r="Q122" s="105"/>
    </row>
    <row r="123" spans="1:17" s="4" customFormat="1" ht="87" customHeight="1">
      <c r="A123" s="105">
        <v>81</v>
      </c>
      <c r="B123" s="155" t="s">
        <v>571</v>
      </c>
      <c r="C123" s="156" t="s">
        <v>563</v>
      </c>
      <c r="D123" s="157" t="s">
        <v>50</v>
      </c>
      <c r="E123" s="158" t="s">
        <v>572</v>
      </c>
      <c r="F123" s="159" t="s">
        <v>573</v>
      </c>
      <c r="G123" s="160" t="s">
        <v>574</v>
      </c>
      <c r="H123" s="158" t="s">
        <v>567</v>
      </c>
      <c r="I123" s="190" t="s">
        <v>575</v>
      </c>
      <c r="J123" s="158">
        <v>270</v>
      </c>
      <c r="K123" s="157" t="s">
        <v>56</v>
      </c>
      <c r="L123" s="191">
        <v>9201.587301587302</v>
      </c>
      <c r="M123" s="192">
        <v>28985</v>
      </c>
      <c r="N123" s="158" t="s">
        <v>576</v>
      </c>
      <c r="O123" s="157" t="s">
        <v>58</v>
      </c>
      <c r="P123" s="158" t="s">
        <v>577</v>
      </c>
      <c r="Q123" s="105"/>
    </row>
    <row r="124" spans="1:17" s="4" customFormat="1" ht="61.5" customHeight="1">
      <c r="A124" s="105">
        <v>82</v>
      </c>
      <c r="B124" s="155" t="s">
        <v>578</v>
      </c>
      <c r="C124" s="156" t="s">
        <v>563</v>
      </c>
      <c r="D124" s="157" t="s">
        <v>50</v>
      </c>
      <c r="E124" s="158" t="s">
        <v>579</v>
      </c>
      <c r="F124" s="159" t="s">
        <v>580</v>
      </c>
      <c r="G124" s="160" t="s">
        <v>581</v>
      </c>
      <c r="H124" s="158" t="s">
        <v>567</v>
      </c>
      <c r="I124" s="190" t="s">
        <v>582</v>
      </c>
      <c r="J124" s="158">
        <v>647</v>
      </c>
      <c r="K124" s="157" t="s">
        <v>56</v>
      </c>
      <c r="L124" s="191">
        <v>8381.587301587302</v>
      </c>
      <c r="M124" s="192">
        <v>26402</v>
      </c>
      <c r="N124" s="158" t="s">
        <v>583</v>
      </c>
      <c r="O124" s="157" t="s">
        <v>58</v>
      </c>
      <c r="P124" s="158" t="s">
        <v>584</v>
      </c>
      <c r="Q124" s="105"/>
    </row>
    <row r="125" spans="1:17" s="4" customFormat="1" ht="61.5" customHeight="1">
      <c r="A125" s="105">
        <v>83</v>
      </c>
      <c r="B125" s="155" t="s">
        <v>585</v>
      </c>
      <c r="C125" s="156" t="s">
        <v>563</v>
      </c>
      <c r="D125" s="157" t="s">
        <v>50</v>
      </c>
      <c r="E125" s="158" t="s">
        <v>586</v>
      </c>
      <c r="F125" s="159" t="s">
        <v>587</v>
      </c>
      <c r="G125" s="161" t="s">
        <v>588</v>
      </c>
      <c r="H125" s="158" t="s">
        <v>589</v>
      </c>
      <c r="I125" s="190" t="s">
        <v>590</v>
      </c>
      <c r="J125" s="190">
        <v>231.53</v>
      </c>
      <c r="K125" s="157" t="s">
        <v>56</v>
      </c>
      <c r="L125" s="191">
        <v>5134</v>
      </c>
      <c r="M125" s="192">
        <v>16174</v>
      </c>
      <c r="N125" s="158" t="s">
        <v>591</v>
      </c>
      <c r="O125" s="157" t="s">
        <v>58</v>
      </c>
      <c r="P125" s="158" t="s">
        <v>592</v>
      </c>
      <c r="Q125" s="105"/>
    </row>
    <row r="126" spans="1:17" s="4" customFormat="1" ht="61.5" customHeight="1">
      <c r="A126" s="105">
        <v>84</v>
      </c>
      <c r="B126" s="155" t="s">
        <v>593</v>
      </c>
      <c r="C126" s="156" t="s">
        <v>563</v>
      </c>
      <c r="D126" s="157" t="s">
        <v>50</v>
      </c>
      <c r="E126" s="158" t="s">
        <v>286</v>
      </c>
      <c r="F126" s="159" t="s">
        <v>594</v>
      </c>
      <c r="G126" s="161" t="s">
        <v>588</v>
      </c>
      <c r="H126" s="158" t="s">
        <v>595</v>
      </c>
      <c r="I126" s="190" t="s">
        <v>596</v>
      </c>
      <c r="J126" s="190">
        <v>322</v>
      </c>
      <c r="K126" s="157" t="s">
        <v>56</v>
      </c>
      <c r="L126" s="191">
        <v>4678</v>
      </c>
      <c r="M126" s="192">
        <v>14737</v>
      </c>
      <c r="N126" s="158" t="s">
        <v>597</v>
      </c>
      <c r="O126" s="157" t="s">
        <v>58</v>
      </c>
      <c r="P126" s="158" t="s">
        <v>598</v>
      </c>
      <c r="Q126" s="105"/>
    </row>
    <row r="127" spans="1:17" s="4" customFormat="1" ht="61.5" customHeight="1">
      <c r="A127" s="105">
        <v>85</v>
      </c>
      <c r="B127" s="155" t="s">
        <v>599</v>
      </c>
      <c r="C127" s="156" t="s">
        <v>563</v>
      </c>
      <c r="D127" s="157" t="s">
        <v>50</v>
      </c>
      <c r="E127" s="158" t="s">
        <v>385</v>
      </c>
      <c r="F127" s="159" t="s">
        <v>600</v>
      </c>
      <c r="G127" s="161" t="s">
        <v>588</v>
      </c>
      <c r="H127" s="158" t="s">
        <v>601</v>
      </c>
      <c r="I127" s="190" t="s">
        <v>602</v>
      </c>
      <c r="J127" s="190">
        <v>187.75</v>
      </c>
      <c r="K127" s="157" t="s">
        <v>56</v>
      </c>
      <c r="L127" s="191">
        <v>7884</v>
      </c>
      <c r="M127" s="192">
        <v>24837</v>
      </c>
      <c r="N127" s="158" t="s">
        <v>603</v>
      </c>
      <c r="O127" s="157" t="s">
        <v>58</v>
      </c>
      <c r="P127" s="158" t="s">
        <v>604</v>
      </c>
      <c r="Q127" s="105"/>
    </row>
    <row r="128" spans="1:17" s="4" customFormat="1" ht="61.5" customHeight="1">
      <c r="A128" s="105">
        <v>86</v>
      </c>
      <c r="B128" s="155" t="s">
        <v>605</v>
      </c>
      <c r="C128" s="156" t="s">
        <v>563</v>
      </c>
      <c r="D128" s="157" t="s">
        <v>50</v>
      </c>
      <c r="E128" s="158" t="s">
        <v>252</v>
      </c>
      <c r="F128" s="159" t="s">
        <v>606</v>
      </c>
      <c r="G128" s="161" t="s">
        <v>588</v>
      </c>
      <c r="H128" s="158" t="s">
        <v>607</v>
      </c>
      <c r="I128" s="190" t="s">
        <v>608</v>
      </c>
      <c r="J128" s="190">
        <v>335.35</v>
      </c>
      <c r="K128" s="157" t="s">
        <v>56</v>
      </c>
      <c r="L128" s="191">
        <v>9145</v>
      </c>
      <c r="M128" s="192">
        <v>28808</v>
      </c>
      <c r="N128" s="158" t="s">
        <v>609</v>
      </c>
      <c r="O128" s="157" t="s">
        <v>58</v>
      </c>
      <c r="P128" s="158" t="s">
        <v>610</v>
      </c>
      <c r="Q128" s="105"/>
    </row>
    <row r="129" spans="1:17" s="4" customFormat="1" ht="61.5" customHeight="1">
      <c r="A129" s="105">
        <v>87</v>
      </c>
      <c r="B129" s="155" t="s">
        <v>611</v>
      </c>
      <c r="C129" s="156" t="s">
        <v>563</v>
      </c>
      <c r="D129" s="157" t="s">
        <v>50</v>
      </c>
      <c r="E129" s="158" t="s">
        <v>77</v>
      </c>
      <c r="F129" s="159" t="s">
        <v>612</v>
      </c>
      <c r="G129" s="161" t="s">
        <v>588</v>
      </c>
      <c r="H129" s="158" t="s">
        <v>613</v>
      </c>
      <c r="I129" s="190" t="s">
        <v>614</v>
      </c>
      <c r="J129" s="190">
        <v>420</v>
      </c>
      <c r="K129" s="157" t="s">
        <v>56</v>
      </c>
      <c r="L129" s="191">
        <v>11278</v>
      </c>
      <c r="M129" s="192">
        <v>35528</v>
      </c>
      <c r="N129" s="158" t="s">
        <v>615</v>
      </c>
      <c r="O129" s="157" t="s">
        <v>58</v>
      </c>
      <c r="P129" s="158" t="s">
        <v>616</v>
      </c>
      <c r="Q129" s="105"/>
    </row>
    <row r="130" spans="1:17" s="4" customFormat="1" ht="61.5" customHeight="1">
      <c r="A130" s="105">
        <v>88</v>
      </c>
      <c r="B130" s="155" t="s">
        <v>617</v>
      </c>
      <c r="C130" s="156" t="s">
        <v>563</v>
      </c>
      <c r="D130" s="157" t="s">
        <v>50</v>
      </c>
      <c r="E130" s="158" t="s">
        <v>62</v>
      </c>
      <c r="F130" s="159" t="s">
        <v>618</v>
      </c>
      <c r="G130" s="161" t="s">
        <v>588</v>
      </c>
      <c r="H130" s="158" t="s">
        <v>619</v>
      </c>
      <c r="I130" s="190" t="s">
        <v>620</v>
      </c>
      <c r="J130" s="190">
        <v>669.14</v>
      </c>
      <c r="K130" s="157" t="s">
        <v>56</v>
      </c>
      <c r="L130" s="191">
        <v>12250</v>
      </c>
      <c r="M130" s="192">
        <v>38590</v>
      </c>
      <c r="N130" s="158" t="s">
        <v>621</v>
      </c>
      <c r="O130" s="157" t="s">
        <v>58</v>
      </c>
      <c r="P130" s="158" t="s">
        <v>622</v>
      </c>
      <c r="Q130" s="105"/>
    </row>
    <row r="131" spans="1:17" s="4" customFormat="1" ht="61.5" customHeight="1">
      <c r="A131" s="105">
        <v>89</v>
      </c>
      <c r="B131" s="155" t="s">
        <v>623</v>
      </c>
      <c r="C131" s="156" t="s">
        <v>563</v>
      </c>
      <c r="D131" s="157" t="s">
        <v>50</v>
      </c>
      <c r="E131" s="158" t="s">
        <v>624</v>
      </c>
      <c r="F131" s="159" t="s">
        <v>625</v>
      </c>
      <c r="G131" s="161" t="s">
        <v>588</v>
      </c>
      <c r="H131" s="158" t="s">
        <v>626</v>
      </c>
      <c r="I131" s="190" t="s">
        <v>627</v>
      </c>
      <c r="J131" s="190">
        <v>820.69</v>
      </c>
      <c r="K131" s="157" t="s">
        <v>56</v>
      </c>
      <c r="L131" s="191">
        <v>29873</v>
      </c>
      <c r="M131" s="192">
        <v>94100</v>
      </c>
      <c r="N131" s="158" t="s">
        <v>628</v>
      </c>
      <c r="O131" s="157" t="s">
        <v>58</v>
      </c>
      <c r="P131" s="158" t="s">
        <v>629</v>
      </c>
      <c r="Q131" s="105"/>
    </row>
    <row r="132" spans="1:17" s="4" customFormat="1" ht="61.5" customHeight="1">
      <c r="A132" s="105">
        <v>90</v>
      </c>
      <c r="B132" s="155" t="s">
        <v>630</v>
      </c>
      <c r="C132" s="156" t="s">
        <v>563</v>
      </c>
      <c r="D132" s="157" t="s">
        <v>50</v>
      </c>
      <c r="E132" s="158" t="s">
        <v>631</v>
      </c>
      <c r="F132" s="159" t="s">
        <v>632</v>
      </c>
      <c r="G132" s="161" t="s">
        <v>588</v>
      </c>
      <c r="H132" s="158" t="s">
        <v>633</v>
      </c>
      <c r="I132" s="190" t="s">
        <v>634</v>
      </c>
      <c r="J132" s="190">
        <v>599</v>
      </c>
      <c r="K132" s="157" t="s">
        <v>56</v>
      </c>
      <c r="L132" s="191">
        <v>4660</v>
      </c>
      <c r="M132" s="192">
        <v>14680</v>
      </c>
      <c r="N132" s="158" t="s">
        <v>635</v>
      </c>
      <c r="O132" s="157" t="s">
        <v>58</v>
      </c>
      <c r="P132" s="158" t="s">
        <v>636</v>
      </c>
      <c r="Q132" s="105"/>
    </row>
    <row r="133" spans="1:17" s="4" customFormat="1" ht="61.5" customHeight="1">
      <c r="A133" s="105">
        <v>91</v>
      </c>
      <c r="B133" s="155" t="s">
        <v>637</v>
      </c>
      <c r="C133" s="156" t="s">
        <v>563</v>
      </c>
      <c r="D133" s="157" t="s">
        <v>50</v>
      </c>
      <c r="E133" s="158" t="s">
        <v>313</v>
      </c>
      <c r="F133" s="159" t="s">
        <v>638</v>
      </c>
      <c r="G133" s="161" t="s">
        <v>588</v>
      </c>
      <c r="H133" s="158" t="s">
        <v>639</v>
      </c>
      <c r="I133" s="190" t="s">
        <v>640</v>
      </c>
      <c r="J133" s="190">
        <v>235.7</v>
      </c>
      <c r="K133" s="157" t="s">
        <v>56</v>
      </c>
      <c r="L133" s="191">
        <v>17142</v>
      </c>
      <c r="M133" s="192">
        <v>54000</v>
      </c>
      <c r="N133" s="158" t="s">
        <v>641</v>
      </c>
      <c r="O133" s="157" t="s">
        <v>58</v>
      </c>
      <c r="P133" s="158" t="s">
        <v>642</v>
      </c>
      <c r="Q133" s="105"/>
    </row>
    <row r="134" spans="1:17" s="4" customFormat="1" ht="61.5" customHeight="1">
      <c r="A134" s="105">
        <v>92</v>
      </c>
      <c r="B134" s="155" t="s">
        <v>643</v>
      </c>
      <c r="C134" s="156" t="s">
        <v>563</v>
      </c>
      <c r="D134" s="157" t="s">
        <v>50</v>
      </c>
      <c r="E134" s="158" t="s">
        <v>342</v>
      </c>
      <c r="F134" s="159" t="s">
        <v>644</v>
      </c>
      <c r="G134" s="161" t="s">
        <v>588</v>
      </c>
      <c r="H134" s="158" t="s">
        <v>645</v>
      </c>
      <c r="I134" s="190" t="s">
        <v>646</v>
      </c>
      <c r="J134" s="190">
        <v>670</v>
      </c>
      <c r="K134" s="157" t="s">
        <v>56</v>
      </c>
      <c r="L134" s="191">
        <v>10591</v>
      </c>
      <c r="M134" s="192">
        <v>33363</v>
      </c>
      <c r="N134" s="158" t="s">
        <v>647</v>
      </c>
      <c r="O134" s="157" t="s">
        <v>58</v>
      </c>
      <c r="P134" s="158" t="s">
        <v>648</v>
      </c>
      <c r="Q134" s="105"/>
    </row>
    <row r="135" spans="1:17" s="4" customFormat="1" ht="61.5" customHeight="1">
      <c r="A135" s="105">
        <v>93</v>
      </c>
      <c r="B135" s="155" t="s">
        <v>649</v>
      </c>
      <c r="C135" s="156" t="s">
        <v>563</v>
      </c>
      <c r="D135" s="157" t="s">
        <v>50</v>
      </c>
      <c r="E135" s="158" t="s">
        <v>356</v>
      </c>
      <c r="F135" s="159" t="s">
        <v>650</v>
      </c>
      <c r="G135" s="161" t="s">
        <v>588</v>
      </c>
      <c r="H135" s="158" t="s">
        <v>651</v>
      </c>
      <c r="I135" s="190" t="s">
        <v>652</v>
      </c>
      <c r="J135" s="190">
        <v>133</v>
      </c>
      <c r="K135" s="157" t="s">
        <v>56</v>
      </c>
      <c r="L135" s="191">
        <v>4355</v>
      </c>
      <c r="M135" s="192">
        <v>13721</v>
      </c>
      <c r="N135" s="158" t="s">
        <v>653</v>
      </c>
      <c r="O135" s="157" t="s">
        <v>58</v>
      </c>
      <c r="P135" s="158" t="s">
        <v>654</v>
      </c>
      <c r="Q135" s="105"/>
    </row>
    <row r="136" spans="1:17" s="4" customFormat="1" ht="61.5" customHeight="1">
      <c r="A136" s="105">
        <v>94</v>
      </c>
      <c r="B136" s="155" t="s">
        <v>655</v>
      </c>
      <c r="C136" s="156" t="s">
        <v>563</v>
      </c>
      <c r="D136" s="157" t="s">
        <v>50</v>
      </c>
      <c r="E136" s="158" t="s">
        <v>656</v>
      </c>
      <c r="F136" s="159" t="s">
        <v>657</v>
      </c>
      <c r="G136" s="161" t="s">
        <v>588</v>
      </c>
      <c r="H136" s="158" t="s">
        <v>658</v>
      </c>
      <c r="I136" s="190" t="s">
        <v>659</v>
      </c>
      <c r="J136" s="190">
        <v>47</v>
      </c>
      <c r="K136" s="157" t="s">
        <v>56</v>
      </c>
      <c r="L136" s="191">
        <v>10859</v>
      </c>
      <c r="M136" s="192">
        <v>34206</v>
      </c>
      <c r="N136" s="158" t="s">
        <v>660</v>
      </c>
      <c r="O136" s="157" t="s">
        <v>58</v>
      </c>
      <c r="P136" s="158" t="s">
        <v>661</v>
      </c>
      <c r="Q136" s="105"/>
    </row>
    <row r="137" spans="1:17" s="4" customFormat="1" ht="51" customHeight="1">
      <c r="A137" s="105">
        <v>95</v>
      </c>
      <c r="B137" s="194" t="s">
        <v>662</v>
      </c>
      <c r="C137" s="156" t="s">
        <v>563</v>
      </c>
      <c r="D137" s="123" t="s">
        <v>50</v>
      </c>
      <c r="E137" s="105" t="s">
        <v>663</v>
      </c>
      <c r="F137" s="159" t="s">
        <v>664</v>
      </c>
      <c r="G137" s="161" t="s">
        <v>665</v>
      </c>
      <c r="H137" s="189" t="s">
        <v>567</v>
      </c>
      <c r="I137" s="194" t="s">
        <v>666</v>
      </c>
      <c r="J137" s="189">
        <v>6.22</v>
      </c>
      <c r="K137" s="123" t="s">
        <v>56</v>
      </c>
      <c r="L137" s="191">
        <v>207134.2857142857</v>
      </c>
      <c r="M137" s="223">
        <v>652473</v>
      </c>
      <c r="N137" s="194" t="s">
        <v>667</v>
      </c>
      <c r="O137" s="123" t="s">
        <v>58</v>
      </c>
      <c r="P137" s="189" t="s">
        <v>668</v>
      </c>
      <c r="Q137" s="105"/>
    </row>
    <row r="138" spans="1:17" s="4" customFormat="1" ht="58.5" customHeight="1">
      <c r="A138" s="105">
        <v>96</v>
      </c>
      <c r="B138" s="41" t="s">
        <v>669</v>
      </c>
      <c r="C138" s="156" t="s">
        <v>563</v>
      </c>
      <c r="D138" s="123" t="s">
        <v>50</v>
      </c>
      <c r="E138" s="41" t="s">
        <v>670</v>
      </c>
      <c r="F138" s="159" t="s">
        <v>671</v>
      </c>
      <c r="G138" s="160" t="s">
        <v>672</v>
      </c>
      <c r="H138" s="189" t="s">
        <v>567</v>
      </c>
      <c r="I138" s="41" t="s">
        <v>673</v>
      </c>
      <c r="J138" s="41">
        <v>900</v>
      </c>
      <c r="K138" s="123" t="s">
        <v>56</v>
      </c>
      <c r="L138" s="191">
        <v>3113.6507936507937</v>
      </c>
      <c r="M138" s="223">
        <v>9808</v>
      </c>
      <c r="N138" s="41" t="s">
        <v>674</v>
      </c>
      <c r="O138" s="123" t="s">
        <v>58</v>
      </c>
      <c r="P138" s="41" t="s">
        <v>675</v>
      </c>
      <c r="Q138" s="105"/>
    </row>
    <row r="139" spans="1:17" s="1" customFormat="1" ht="39.75" customHeight="1">
      <c r="A139" s="143" t="s">
        <v>676</v>
      </c>
      <c r="B139" s="144"/>
      <c r="C139" s="145"/>
      <c r="D139" s="195"/>
      <c r="E139" s="195"/>
      <c r="F139" s="195"/>
      <c r="G139" s="196"/>
      <c r="H139" s="195"/>
      <c r="I139" s="195"/>
      <c r="J139" s="195">
        <f>J140+J142+J147+J151+J154+J158+J161+J163+J165</f>
        <v>36375.785</v>
      </c>
      <c r="K139" s="76"/>
      <c r="L139" s="77"/>
      <c r="M139" s="71"/>
      <c r="N139" s="23"/>
      <c r="O139" s="23"/>
      <c r="P139" s="23"/>
      <c r="Q139" s="96"/>
    </row>
    <row r="140" spans="1:17" s="4" customFormat="1" ht="34.5" customHeight="1">
      <c r="A140" s="53" t="s">
        <v>677</v>
      </c>
      <c r="B140" s="54"/>
      <c r="C140" s="123"/>
      <c r="D140" s="159"/>
      <c r="E140" s="105"/>
      <c r="F140" s="159"/>
      <c r="G140" s="197"/>
      <c r="H140" s="198"/>
      <c r="I140" s="198"/>
      <c r="J140" s="224">
        <f>J141</f>
        <v>48</v>
      </c>
      <c r="K140" s="225"/>
      <c r="L140" s="226"/>
      <c r="M140" s="226"/>
      <c r="N140" s="227"/>
      <c r="O140" s="159"/>
      <c r="P140" s="227"/>
      <c r="Q140" s="198"/>
    </row>
    <row r="141" spans="1:17" s="4" customFormat="1" ht="60.75" customHeight="1">
      <c r="A141" s="105">
        <v>97</v>
      </c>
      <c r="B141" s="41" t="s">
        <v>678</v>
      </c>
      <c r="C141" s="156" t="s">
        <v>175</v>
      </c>
      <c r="D141" s="123" t="s">
        <v>50</v>
      </c>
      <c r="E141" s="41" t="s">
        <v>286</v>
      </c>
      <c r="F141" s="159" t="s">
        <v>679</v>
      </c>
      <c r="G141" s="199" t="s">
        <v>680</v>
      </c>
      <c r="H141" s="189" t="s">
        <v>567</v>
      </c>
      <c r="I141" s="41" t="s">
        <v>681</v>
      </c>
      <c r="J141" s="41">
        <v>48</v>
      </c>
      <c r="K141" s="123" t="s">
        <v>56</v>
      </c>
      <c r="L141" s="191">
        <v>320.3174603174603</v>
      </c>
      <c r="M141" s="223">
        <v>1009</v>
      </c>
      <c r="N141" s="41" t="s">
        <v>682</v>
      </c>
      <c r="O141" s="123" t="s">
        <v>58</v>
      </c>
      <c r="P141" s="41" t="s">
        <v>683</v>
      </c>
      <c r="Q141" s="105"/>
    </row>
    <row r="142" spans="1:17" s="1" customFormat="1" ht="34.5" customHeight="1">
      <c r="A142" s="146" t="s">
        <v>684</v>
      </c>
      <c r="B142" s="147"/>
      <c r="C142" s="147"/>
      <c r="D142" s="55"/>
      <c r="E142" s="55"/>
      <c r="F142" s="55"/>
      <c r="G142" s="56"/>
      <c r="H142" s="55"/>
      <c r="I142" s="55"/>
      <c r="J142" s="55">
        <f>SUM(J143:J146)</f>
        <v>33289.035</v>
      </c>
      <c r="K142" s="78"/>
      <c r="L142" s="79"/>
      <c r="M142" s="80"/>
      <c r="N142" s="55"/>
      <c r="O142" s="55"/>
      <c r="P142" s="228"/>
      <c r="Q142" s="97"/>
    </row>
    <row r="143" spans="1:17" s="4" customFormat="1" ht="45.75" customHeight="1">
      <c r="A143" s="105">
        <v>98</v>
      </c>
      <c r="B143" s="105" t="s">
        <v>685</v>
      </c>
      <c r="C143" s="123" t="s">
        <v>686</v>
      </c>
      <c r="D143" s="162" t="s">
        <v>50</v>
      </c>
      <c r="E143" s="150" t="s">
        <v>687</v>
      </c>
      <c r="F143" s="150" t="s">
        <v>688</v>
      </c>
      <c r="G143" s="150" t="s">
        <v>689</v>
      </c>
      <c r="H143" s="150" t="s">
        <v>514</v>
      </c>
      <c r="I143" s="150" t="s">
        <v>690</v>
      </c>
      <c r="J143" s="150">
        <v>1066.686</v>
      </c>
      <c r="K143" s="162" t="s">
        <v>56</v>
      </c>
      <c r="L143" s="184">
        <v>18576.507936507936</v>
      </c>
      <c r="M143" s="150">
        <v>58516</v>
      </c>
      <c r="N143" s="150" t="s">
        <v>691</v>
      </c>
      <c r="O143" s="162" t="s">
        <v>58</v>
      </c>
      <c r="P143" s="150" t="s">
        <v>692</v>
      </c>
      <c r="Q143" s="150"/>
    </row>
    <row r="144" spans="1:17" s="4" customFormat="1" ht="45.75" customHeight="1">
      <c r="A144" s="105">
        <v>99</v>
      </c>
      <c r="B144" s="105" t="s">
        <v>693</v>
      </c>
      <c r="C144" s="123" t="s">
        <v>686</v>
      </c>
      <c r="D144" s="162" t="s">
        <v>50</v>
      </c>
      <c r="E144" s="150" t="s">
        <v>694</v>
      </c>
      <c r="F144" s="150" t="s">
        <v>695</v>
      </c>
      <c r="G144" s="150" t="s">
        <v>696</v>
      </c>
      <c r="H144" s="150" t="s">
        <v>514</v>
      </c>
      <c r="I144" s="150" t="s">
        <v>697</v>
      </c>
      <c r="J144" s="150">
        <v>1779.829</v>
      </c>
      <c r="K144" s="162" t="s">
        <v>56</v>
      </c>
      <c r="L144" s="184">
        <v>79575</v>
      </c>
      <c r="M144" s="150">
        <v>278514</v>
      </c>
      <c r="N144" s="150" t="s">
        <v>698</v>
      </c>
      <c r="O144" s="162" t="s">
        <v>58</v>
      </c>
      <c r="P144" s="150" t="s">
        <v>699</v>
      </c>
      <c r="Q144" s="150"/>
    </row>
    <row r="145" spans="1:17" s="4" customFormat="1" ht="45.75" customHeight="1">
      <c r="A145" s="105">
        <v>100</v>
      </c>
      <c r="B145" s="105" t="s">
        <v>700</v>
      </c>
      <c r="C145" s="123" t="s">
        <v>686</v>
      </c>
      <c r="D145" s="162" t="s">
        <v>50</v>
      </c>
      <c r="E145" s="150" t="s">
        <v>701</v>
      </c>
      <c r="F145" s="150" t="s">
        <v>702</v>
      </c>
      <c r="G145" s="200" t="s">
        <v>703</v>
      </c>
      <c r="H145" s="150" t="s">
        <v>514</v>
      </c>
      <c r="I145" s="150" t="s">
        <v>704</v>
      </c>
      <c r="J145" s="150">
        <v>26773.15</v>
      </c>
      <c r="K145" s="162" t="s">
        <v>56</v>
      </c>
      <c r="L145" s="184">
        <v>102691.74603174604</v>
      </c>
      <c r="M145" s="150">
        <v>323479</v>
      </c>
      <c r="N145" s="150" t="s">
        <v>705</v>
      </c>
      <c r="O145" s="162" t="s">
        <v>58</v>
      </c>
      <c r="P145" s="150" t="s">
        <v>706</v>
      </c>
      <c r="Q145" s="150"/>
    </row>
    <row r="146" spans="1:17" s="4" customFormat="1" ht="45.75" customHeight="1">
      <c r="A146" s="105">
        <v>101</v>
      </c>
      <c r="B146" s="105" t="s">
        <v>707</v>
      </c>
      <c r="C146" s="123" t="s">
        <v>686</v>
      </c>
      <c r="D146" s="162" t="s">
        <v>50</v>
      </c>
      <c r="E146" s="150" t="s">
        <v>708</v>
      </c>
      <c r="F146" s="150" t="s">
        <v>709</v>
      </c>
      <c r="G146" s="200" t="s">
        <v>703</v>
      </c>
      <c r="H146" s="150" t="s">
        <v>514</v>
      </c>
      <c r="I146" s="150" t="s">
        <v>710</v>
      </c>
      <c r="J146" s="150">
        <v>3669.37</v>
      </c>
      <c r="K146" s="162" t="s">
        <v>56</v>
      </c>
      <c r="L146" s="184">
        <v>11355.238095238095</v>
      </c>
      <c r="M146" s="150">
        <v>35769</v>
      </c>
      <c r="N146" s="150" t="s">
        <v>711</v>
      </c>
      <c r="O146" s="162" t="s">
        <v>58</v>
      </c>
      <c r="P146" s="150" t="s">
        <v>712</v>
      </c>
      <c r="Q146" s="150"/>
    </row>
    <row r="147" spans="1:17" s="4" customFormat="1" ht="34.5" customHeight="1">
      <c r="A147" s="146" t="s">
        <v>713</v>
      </c>
      <c r="B147" s="147"/>
      <c r="C147" s="148"/>
      <c r="D147" s="149"/>
      <c r="E147" s="125"/>
      <c r="F147" s="125"/>
      <c r="G147" s="150"/>
      <c r="H147" s="125"/>
      <c r="I147" s="125"/>
      <c r="J147" s="125">
        <f>SUM(J148:J150)</f>
        <v>1017.3499999999999</v>
      </c>
      <c r="K147" s="183"/>
      <c r="L147" s="184"/>
      <c r="M147" s="150"/>
      <c r="N147" s="150"/>
      <c r="O147" s="183"/>
      <c r="P147" s="150"/>
      <c r="Q147" s="150"/>
    </row>
    <row r="148" spans="1:17" s="4" customFormat="1" ht="102" customHeight="1">
      <c r="A148" s="105">
        <v>102</v>
      </c>
      <c r="B148" s="105" t="s">
        <v>714</v>
      </c>
      <c r="C148" s="105" t="s">
        <v>715</v>
      </c>
      <c r="D148" s="150" t="s">
        <v>50</v>
      </c>
      <c r="E148" s="150" t="s">
        <v>716</v>
      </c>
      <c r="F148" s="105" t="s">
        <v>717</v>
      </c>
      <c r="G148" s="200" t="s">
        <v>703</v>
      </c>
      <c r="H148" s="150" t="s">
        <v>120</v>
      </c>
      <c r="I148" s="150" t="s">
        <v>718</v>
      </c>
      <c r="J148" s="150">
        <v>504.775</v>
      </c>
      <c r="K148" s="150" t="s">
        <v>56</v>
      </c>
      <c r="L148" s="184">
        <v>10452</v>
      </c>
      <c r="M148" s="150">
        <v>32926</v>
      </c>
      <c r="N148" s="150" t="s">
        <v>719</v>
      </c>
      <c r="O148" s="150" t="s">
        <v>58</v>
      </c>
      <c r="P148" s="150" t="s">
        <v>720</v>
      </c>
      <c r="Q148" s="150"/>
    </row>
    <row r="149" spans="1:17" s="4" customFormat="1" ht="102" customHeight="1">
      <c r="A149" s="105">
        <v>103</v>
      </c>
      <c r="B149" s="105" t="s">
        <v>721</v>
      </c>
      <c r="C149" s="162" t="s">
        <v>175</v>
      </c>
      <c r="D149" s="105" t="s">
        <v>50</v>
      </c>
      <c r="E149" s="105" t="s">
        <v>722</v>
      </c>
      <c r="F149" s="105" t="s">
        <v>723</v>
      </c>
      <c r="G149" s="121" t="s">
        <v>724</v>
      </c>
      <c r="H149" s="105" t="s">
        <v>120</v>
      </c>
      <c r="I149" s="105" t="s">
        <v>725</v>
      </c>
      <c r="J149" s="105">
        <v>180</v>
      </c>
      <c r="K149" s="150" t="s">
        <v>56</v>
      </c>
      <c r="L149" s="162">
        <v>6527</v>
      </c>
      <c r="M149" s="162">
        <v>20563</v>
      </c>
      <c r="N149" s="105" t="s">
        <v>726</v>
      </c>
      <c r="O149" s="150" t="s">
        <v>58</v>
      </c>
      <c r="P149" s="105" t="s">
        <v>727</v>
      </c>
      <c r="Q149" s="105"/>
    </row>
    <row r="150" spans="1:17" s="4" customFormat="1" ht="102" customHeight="1">
      <c r="A150" s="105">
        <v>104</v>
      </c>
      <c r="B150" s="105" t="s">
        <v>728</v>
      </c>
      <c r="C150" s="162" t="s">
        <v>175</v>
      </c>
      <c r="D150" s="105" t="s">
        <v>50</v>
      </c>
      <c r="E150" s="105" t="s">
        <v>716</v>
      </c>
      <c r="F150" s="105" t="s">
        <v>729</v>
      </c>
      <c r="G150" s="121" t="s">
        <v>730</v>
      </c>
      <c r="H150" s="105" t="s">
        <v>120</v>
      </c>
      <c r="I150" s="105" t="s">
        <v>731</v>
      </c>
      <c r="J150" s="105">
        <v>332.575</v>
      </c>
      <c r="K150" s="150" t="s">
        <v>56</v>
      </c>
      <c r="L150" s="162">
        <v>10452</v>
      </c>
      <c r="M150" s="162">
        <v>32926</v>
      </c>
      <c r="N150" s="105" t="s">
        <v>719</v>
      </c>
      <c r="O150" s="150" t="s">
        <v>58</v>
      </c>
      <c r="P150" s="105" t="s">
        <v>720</v>
      </c>
      <c r="Q150" s="105"/>
    </row>
    <row r="151" spans="1:17" s="4" customFormat="1" ht="34.5" customHeight="1">
      <c r="A151" s="201" t="s">
        <v>732</v>
      </c>
      <c r="B151" s="202"/>
      <c r="C151" s="203"/>
      <c r="D151" s="204"/>
      <c r="E151" s="205"/>
      <c r="F151" s="204"/>
      <c r="G151" s="206"/>
      <c r="I151" s="204"/>
      <c r="J151" s="229">
        <f>SUM(J152:J153)</f>
        <v>510</v>
      </c>
      <c r="K151" s="206"/>
      <c r="L151" s="230"/>
      <c r="M151" s="231"/>
      <c r="N151" s="231"/>
      <c r="O151" s="232"/>
      <c r="P151" s="231"/>
      <c r="Q151" s="231"/>
    </row>
    <row r="152" spans="1:17" s="4" customFormat="1" ht="81.75" customHeight="1">
      <c r="A152" s="105">
        <v>105</v>
      </c>
      <c r="B152" s="105" t="s">
        <v>733</v>
      </c>
      <c r="C152" s="123" t="s">
        <v>686</v>
      </c>
      <c r="D152" s="150" t="s">
        <v>50</v>
      </c>
      <c r="E152" s="150" t="s">
        <v>734</v>
      </c>
      <c r="F152" s="207" t="s">
        <v>735</v>
      </c>
      <c r="G152" s="200" t="s">
        <v>736</v>
      </c>
      <c r="H152" s="150" t="s">
        <v>737</v>
      </c>
      <c r="I152" s="150" t="s">
        <v>738</v>
      </c>
      <c r="J152" s="150">
        <v>360</v>
      </c>
      <c r="K152" s="150" t="s">
        <v>56</v>
      </c>
      <c r="L152" s="184">
        <v>806</v>
      </c>
      <c r="M152" s="150">
        <v>3207</v>
      </c>
      <c r="N152" s="150" t="s">
        <v>739</v>
      </c>
      <c r="O152" s="162" t="s">
        <v>58</v>
      </c>
      <c r="P152" s="150" t="s">
        <v>740</v>
      </c>
      <c r="Q152" s="150"/>
    </row>
    <row r="153" spans="1:17" s="4" customFormat="1" ht="87" customHeight="1">
      <c r="A153" s="105">
        <v>106</v>
      </c>
      <c r="B153" s="105" t="s">
        <v>741</v>
      </c>
      <c r="C153" s="105" t="s">
        <v>175</v>
      </c>
      <c r="D153" s="150" t="s">
        <v>50</v>
      </c>
      <c r="E153" s="150" t="s">
        <v>734</v>
      </c>
      <c r="F153" s="121" t="s">
        <v>742</v>
      </c>
      <c r="G153" s="200" t="s">
        <v>736</v>
      </c>
      <c r="H153" s="150" t="s">
        <v>737</v>
      </c>
      <c r="I153" s="150" t="s">
        <v>743</v>
      </c>
      <c r="J153" s="150">
        <v>150</v>
      </c>
      <c r="K153" s="150" t="s">
        <v>56</v>
      </c>
      <c r="L153" s="184">
        <v>2530</v>
      </c>
      <c r="M153" s="150">
        <v>10265</v>
      </c>
      <c r="N153" s="150" t="s">
        <v>744</v>
      </c>
      <c r="O153" s="162" t="s">
        <v>58</v>
      </c>
      <c r="P153" s="150" t="s">
        <v>745</v>
      </c>
      <c r="Q153" s="150"/>
    </row>
    <row r="154" spans="1:17" s="1" customFormat="1" ht="34.5" customHeight="1">
      <c r="A154" s="146" t="s">
        <v>145</v>
      </c>
      <c r="B154" s="147"/>
      <c r="C154" s="44"/>
      <c r="D154" s="55"/>
      <c r="E154" s="55"/>
      <c r="F154" s="55"/>
      <c r="G154" s="56"/>
      <c r="H154" s="55"/>
      <c r="I154" s="55"/>
      <c r="J154" s="55">
        <f>SUM(J155:J157)</f>
        <v>920</v>
      </c>
      <c r="K154" s="78"/>
      <c r="L154" s="79"/>
      <c r="M154" s="80"/>
      <c r="N154" s="55"/>
      <c r="O154" s="55"/>
      <c r="P154" s="55"/>
      <c r="Q154" s="97"/>
    </row>
    <row r="155" spans="1:18" s="3" customFormat="1" ht="69.75" customHeight="1">
      <c r="A155" s="189">
        <v>107</v>
      </c>
      <c r="B155" s="41" t="s">
        <v>746</v>
      </c>
      <c r="C155" s="123" t="s">
        <v>686</v>
      </c>
      <c r="D155" s="183" t="s">
        <v>50</v>
      </c>
      <c r="E155" s="61" t="s">
        <v>147</v>
      </c>
      <c r="F155" s="61" t="s">
        <v>747</v>
      </c>
      <c r="G155" s="158" t="s">
        <v>748</v>
      </c>
      <c r="H155" s="41" t="s">
        <v>150</v>
      </c>
      <c r="I155" s="41" t="s">
        <v>749</v>
      </c>
      <c r="J155" s="41">
        <v>315</v>
      </c>
      <c r="K155" s="183" t="s">
        <v>56</v>
      </c>
      <c r="L155" s="81">
        <v>1374.2857142857142</v>
      </c>
      <c r="M155" s="165">
        <v>4329</v>
      </c>
      <c r="N155" s="41" t="s">
        <v>750</v>
      </c>
      <c r="O155" s="183" t="s">
        <v>58</v>
      </c>
      <c r="P155" s="41" t="s">
        <v>751</v>
      </c>
      <c r="Q155" s="235"/>
      <c r="R155" s="6"/>
    </row>
    <row r="156" spans="1:18" s="3" customFormat="1" ht="69.75" customHeight="1">
      <c r="A156" s="189">
        <v>108</v>
      </c>
      <c r="B156" s="41" t="s">
        <v>752</v>
      </c>
      <c r="C156" s="41" t="s">
        <v>175</v>
      </c>
      <c r="D156" s="41" t="s">
        <v>50</v>
      </c>
      <c r="E156" s="41" t="s">
        <v>147</v>
      </c>
      <c r="F156" s="41" t="s">
        <v>747</v>
      </c>
      <c r="G156" s="41" t="s">
        <v>163</v>
      </c>
      <c r="H156" s="41" t="s">
        <v>150</v>
      </c>
      <c r="I156" s="41" t="s">
        <v>753</v>
      </c>
      <c r="J156" s="41">
        <v>230</v>
      </c>
      <c r="K156" s="41" t="s">
        <v>56</v>
      </c>
      <c r="L156" s="41">
        <v>1821</v>
      </c>
      <c r="M156" s="41">
        <v>5737</v>
      </c>
      <c r="N156" s="41" t="s">
        <v>754</v>
      </c>
      <c r="O156" s="41" t="s">
        <v>58</v>
      </c>
      <c r="P156" s="41" t="s">
        <v>755</v>
      </c>
      <c r="Q156" s="99"/>
      <c r="R156" s="6"/>
    </row>
    <row r="157" spans="1:18" s="3" customFormat="1" ht="69.75" customHeight="1">
      <c r="A157" s="189">
        <v>109</v>
      </c>
      <c r="B157" s="41" t="s">
        <v>756</v>
      </c>
      <c r="C157" s="41" t="s">
        <v>175</v>
      </c>
      <c r="D157" s="41" t="s">
        <v>50</v>
      </c>
      <c r="E157" s="41" t="s">
        <v>147</v>
      </c>
      <c r="F157" s="41" t="s">
        <v>757</v>
      </c>
      <c r="G157" s="41" t="s">
        <v>163</v>
      </c>
      <c r="H157" s="41" t="s">
        <v>150</v>
      </c>
      <c r="I157" s="41" t="s">
        <v>758</v>
      </c>
      <c r="J157" s="41">
        <v>375</v>
      </c>
      <c r="K157" s="41" t="s">
        <v>56</v>
      </c>
      <c r="L157" s="41">
        <v>660</v>
      </c>
      <c r="M157" s="41">
        <v>2080</v>
      </c>
      <c r="N157" s="41" t="s">
        <v>759</v>
      </c>
      <c r="O157" s="41" t="s">
        <v>58</v>
      </c>
      <c r="P157" s="41" t="s">
        <v>760</v>
      </c>
      <c r="Q157" s="99"/>
      <c r="R157" s="6"/>
    </row>
    <row r="158" spans="1:18" s="3" customFormat="1" ht="34.5" customHeight="1">
      <c r="A158" s="53" t="s">
        <v>173</v>
      </c>
      <c r="B158" s="54"/>
      <c r="C158" s="208"/>
      <c r="D158" s="112"/>
      <c r="E158" s="209"/>
      <c r="F158" s="209"/>
      <c r="G158" s="210"/>
      <c r="H158" s="44"/>
      <c r="I158" s="44"/>
      <c r="J158" s="44">
        <f>SUM(J159:J160)</f>
        <v>206</v>
      </c>
      <c r="K158" s="183"/>
      <c r="L158" s="81"/>
      <c r="M158" s="165"/>
      <c r="N158" s="41"/>
      <c r="O158" s="183"/>
      <c r="P158" s="41"/>
      <c r="Q158" s="235"/>
      <c r="R158" s="6"/>
    </row>
    <row r="159" spans="1:17" s="3" customFormat="1" ht="114" customHeight="1">
      <c r="A159" s="189">
        <v>110</v>
      </c>
      <c r="B159" s="57" t="s">
        <v>761</v>
      </c>
      <c r="C159" s="211" t="s">
        <v>175</v>
      </c>
      <c r="D159" s="162" t="s">
        <v>50</v>
      </c>
      <c r="E159" s="41" t="s">
        <v>176</v>
      </c>
      <c r="F159" s="121" t="s">
        <v>762</v>
      </c>
      <c r="G159" s="212" t="s">
        <v>763</v>
      </c>
      <c r="H159" s="41" t="s">
        <v>179</v>
      </c>
      <c r="I159" s="41" t="s">
        <v>764</v>
      </c>
      <c r="J159" s="41">
        <v>150</v>
      </c>
      <c r="K159" s="162" t="s">
        <v>56</v>
      </c>
      <c r="L159" s="175">
        <v>2246.984126984127</v>
      </c>
      <c r="M159" s="171">
        <v>7078</v>
      </c>
      <c r="N159" s="233" t="s">
        <v>765</v>
      </c>
      <c r="O159" s="162" t="s">
        <v>58</v>
      </c>
      <c r="P159" s="233" t="s">
        <v>766</v>
      </c>
      <c r="Q159" s="236"/>
    </row>
    <row r="160" spans="1:17" s="3" customFormat="1" ht="72.75" customHeight="1">
      <c r="A160" s="189">
        <v>111</v>
      </c>
      <c r="B160" s="57" t="s">
        <v>767</v>
      </c>
      <c r="C160" s="41" t="s">
        <v>175</v>
      </c>
      <c r="D160" s="41" t="s">
        <v>50</v>
      </c>
      <c r="E160" s="41" t="s">
        <v>176</v>
      </c>
      <c r="F160" s="41" t="s">
        <v>204</v>
      </c>
      <c r="G160" s="41" t="s">
        <v>163</v>
      </c>
      <c r="H160" s="41" t="s">
        <v>179</v>
      </c>
      <c r="I160" s="41" t="s">
        <v>768</v>
      </c>
      <c r="J160" s="41">
        <v>56</v>
      </c>
      <c r="K160" s="41" t="s">
        <v>56</v>
      </c>
      <c r="L160" s="41">
        <v>252</v>
      </c>
      <c r="M160" s="162">
        <v>1052</v>
      </c>
      <c r="N160" s="41" t="s">
        <v>769</v>
      </c>
      <c r="O160" s="41" t="s">
        <v>58</v>
      </c>
      <c r="P160" s="41" t="s">
        <v>770</v>
      </c>
      <c r="Q160" s="41"/>
    </row>
    <row r="161" spans="1:18" s="3" customFormat="1" ht="34.5" customHeight="1">
      <c r="A161" s="53" t="s">
        <v>771</v>
      </c>
      <c r="B161" s="54"/>
      <c r="C161" s="213"/>
      <c r="D161" s="112"/>
      <c r="E161" s="44"/>
      <c r="F161" s="209"/>
      <c r="G161" s="214"/>
      <c r="H161" s="44"/>
      <c r="I161" s="44"/>
      <c r="J161" s="44">
        <f>SUM(J162)</f>
        <v>71</v>
      </c>
      <c r="K161" s="183"/>
      <c r="L161" s="81"/>
      <c r="M161" s="165"/>
      <c r="N161" s="233"/>
      <c r="O161" s="183"/>
      <c r="P161" s="233"/>
      <c r="Q161" s="235"/>
      <c r="R161" s="6"/>
    </row>
    <row r="162" spans="1:18" s="3" customFormat="1" ht="52.5" customHeight="1">
      <c r="A162" s="215">
        <v>112</v>
      </c>
      <c r="B162" s="216" t="s">
        <v>772</v>
      </c>
      <c r="C162" s="123" t="s">
        <v>686</v>
      </c>
      <c r="D162" s="217" t="s">
        <v>50</v>
      </c>
      <c r="E162" s="218" t="s">
        <v>252</v>
      </c>
      <c r="F162" s="121" t="s">
        <v>773</v>
      </c>
      <c r="G162" s="219" t="s">
        <v>774</v>
      </c>
      <c r="H162" s="218" t="s">
        <v>255</v>
      </c>
      <c r="I162" s="218" t="s">
        <v>775</v>
      </c>
      <c r="J162" s="218">
        <v>71</v>
      </c>
      <c r="K162" s="162" t="s">
        <v>56</v>
      </c>
      <c r="L162" s="175">
        <v>400</v>
      </c>
      <c r="M162" s="171">
        <v>1259</v>
      </c>
      <c r="N162" s="41" t="s">
        <v>776</v>
      </c>
      <c r="O162" s="162" t="s">
        <v>58</v>
      </c>
      <c r="P162" s="41" t="s">
        <v>777</v>
      </c>
      <c r="Q162" s="236"/>
      <c r="R162" s="6"/>
    </row>
    <row r="163" spans="1:18" s="3" customFormat="1" ht="34.5" customHeight="1">
      <c r="A163" s="220" t="s">
        <v>778</v>
      </c>
      <c r="B163" s="220"/>
      <c r="C163" s="213"/>
      <c r="D163" s="112"/>
      <c r="E163" s="44"/>
      <c r="F163" s="209"/>
      <c r="G163" s="221"/>
      <c r="H163" s="44"/>
      <c r="I163" s="44"/>
      <c r="J163" s="44">
        <f>SUM(J164)</f>
        <v>96.6</v>
      </c>
      <c r="K163" s="183"/>
      <c r="L163" s="81"/>
      <c r="M163" s="165"/>
      <c r="N163" s="41"/>
      <c r="O163" s="183"/>
      <c r="P163" s="41"/>
      <c r="Q163" s="235"/>
      <c r="R163" s="6"/>
    </row>
    <row r="164" spans="1:18" s="3" customFormat="1" ht="48.75" customHeight="1">
      <c r="A164" s="41">
        <v>113</v>
      </c>
      <c r="B164" s="41" t="s">
        <v>779</v>
      </c>
      <c r="C164" s="123" t="s">
        <v>686</v>
      </c>
      <c r="D164" s="162" t="s">
        <v>50</v>
      </c>
      <c r="E164" s="41" t="s">
        <v>385</v>
      </c>
      <c r="F164" s="41" t="s">
        <v>780</v>
      </c>
      <c r="G164" s="200" t="s">
        <v>736</v>
      </c>
      <c r="H164" s="41" t="s">
        <v>388</v>
      </c>
      <c r="I164" s="41" t="s">
        <v>781</v>
      </c>
      <c r="J164" s="41">
        <v>96.6</v>
      </c>
      <c r="K164" s="162" t="s">
        <v>56</v>
      </c>
      <c r="L164" s="41">
        <v>827</v>
      </c>
      <c r="M164" s="41">
        <v>2068</v>
      </c>
      <c r="N164" s="41" t="s">
        <v>782</v>
      </c>
      <c r="O164" s="162" t="s">
        <v>58</v>
      </c>
      <c r="P164" s="41" t="s">
        <v>783</v>
      </c>
      <c r="Q164" s="41"/>
      <c r="R164" s="6"/>
    </row>
    <row r="165" spans="1:17" ht="34.5" customHeight="1">
      <c r="A165" s="220" t="s">
        <v>784</v>
      </c>
      <c r="B165" s="220"/>
      <c r="C165" s="183"/>
      <c r="D165" s="183"/>
      <c r="E165" s="61"/>
      <c r="F165" s="61"/>
      <c r="G165" s="104"/>
      <c r="H165" s="222"/>
      <c r="I165" s="234"/>
      <c r="J165" s="149">
        <f>SUM(J166)</f>
        <v>217.8</v>
      </c>
      <c r="K165" s="163"/>
      <c r="L165" s="81"/>
      <c r="M165" s="165"/>
      <c r="N165" s="163"/>
      <c r="O165" s="163"/>
      <c r="P165" s="166"/>
      <c r="Q165" s="163"/>
    </row>
    <row r="166" spans="1:17" ht="75" customHeight="1">
      <c r="A166" s="183">
        <v>114</v>
      </c>
      <c r="B166" s="61" t="s">
        <v>785</v>
      </c>
      <c r="C166" s="123" t="s">
        <v>686</v>
      </c>
      <c r="D166" s="162" t="s">
        <v>50</v>
      </c>
      <c r="E166" s="61" t="s">
        <v>62</v>
      </c>
      <c r="F166" s="61" t="s">
        <v>62</v>
      </c>
      <c r="G166" s="200" t="s">
        <v>736</v>
      </c>
      <c r="H166" s="41" t="s">
        <v>400</v>
      </c>
      <c r="I166" s="41" t="s">
        <v>786</v>
      </c>
      <c r="J166" s="183">
        <v>217.8</v>
      </c>
      <c r="K166" s="183" t="s">
        <v>56</v>
      </c>
      <c r="L166" s="81">
        <v>509</v>
      </c>
      <c r="M166" s="165">
        <v>1604</v>
      </c>
      <c r="N166" s="61" t="s">
        <v>787</v>
      </c>
      <c r="O166" s="162" t="s">
        <v>58</v>
      </c>
      <c r="P166" s="61" t="s">
        <v>788</v>
      </c>
      <c r="Q166" s="183"/>
    </row>
  </sheetData>
  <sheetProtection/>
  <mergeCells count="51">
    <mergeCell ref="A1:B1"/>
    <mergeCell ref="A2:Q2"/>
    <mergeCell ref="A3:C3"/>
    <mergeCell ref="P3:Q3"/>
    <mergeCell ref="L4:M4"/>
    <mergeCell ref="A7:C7"/>
    <mergeCell ref="A8:B8"/>
    <mergeCell ref="A14:B14"/>
    <mergeCell ref="A19:B19"/>
    <mergeCell ref="A23:B23"/>
    <mergeCell ref="A25:B25"/>
    <mergeCell ref="A30:B30"/>
    <mergeCell ref="A41:B41"/>
    <mergeCell ref="A46:B46"/>
    <mergeCell ref="A53:B53"/>
    <mergeCell ref="A58:B58"/>
    <mergeCell ref="A64:B64"/>
    <mergeCell ref="A67:B67"/>
    <mergeCell ref="A73:B73"/>
    <mergeCell ref="A76:B76"/>
    <mergeCell ref="A79:B79"/>
    <mergeCell ref="A81:B81"/>
    <mergeCell ref="A85:B85"/>
    <mergeCell ref="A88:B88"/>
    <mergeCell ref="A91:B91"/>
    <mergeCell ref="A93:B93"/>
    <mergeCell ref="A95:B95"/>
    <mergeCell ref="A97:B97"/>
    <mergeCell ref="B99:C99"/>
    <mergeCell ref="A100:B100"/>
    <mergeCell ref="A102:B102"/>
    <mergeCell ref="A104:B104"/>
    <mergeCell ref="B106:C106"/>
    <mergeCell ref="A107:B107"/>
    <mergeCell ref="A112:C112"/>
    <mergeCell ref="A113:B113"/>
    <mergeCell ref="A115:C115"/>
    <mergeCell ref="A116:C116"/>
    <mergeCell ref="A118:C118"/>
    <mergeCell ref="A119:B119"/>
    <mergeCell ref="A121:B121"/>
    <mergeCell ref="A139:C139"/>
    <mergeCell ref="A140:B140"/>
    <mergeCell ref="A142:B142"/>
    <mergeCell ref="A147:B147"/>
    <mergeCell ref="A151:B151"/>
    <mergeCell ref="A154:B154"/>
    <mergeCell ref="A158:B158"/>
    <mergeCell ref="A161:B161"/>
    <mergeCell ref="A163:B163"/>
    <mergeCell ref="A165:B165"/>
  </mergeCells>
  <printOptions/>
  <pageMargins left="0.57" right="0.38" top="0.51" bottom="0.59" header="0.51" footer="0.51"/>
  <pageSetup horizontalDpi="600" verticalDpi="600" orientation="landscape" paperSize="8" scale="71"/>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2018-11-29T04:13:26Z</cp:lastPrinted>
  <dcterms:created xsi:type="dcterms:W3CDTF">2016-11-29T02:46:11Z</dcterms:created>
  <dcterms:modified xsi:type="dcterms:W3CDTF">2021-12-24T09:44:12Z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2052-11.1.0.11194</vt:lpwstr>
  </property>
  <property fmtid="{D5CDD505-2E9C-101B-9397-08002B2CF9AE}" pid="4" name="I">
    <vt:lpwstr>260D8F5EBEF044AAA3A5C4FF00695D51</vt:lpwstr>
  </property>
</Properties>
</file>