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2" sheetId="2" r:id="rId1"/>
  </sheets>
  <definedNames>
    <definedName name="_xlnm._FilterDatabase" localSheetId="0" hidden="1">Sheet2!$A$1:$U$134</definedName>
  </definedNames>
  <calcPr calcId="144525"/>
</workbook>
</file>

<file path=xl/sharedStrings.xml><?xml version="1.0" encoding="utf-8"?>
<sst xmlns="http://schemas.openxmlformats.org/spreadsheetml/2006/main" count="1165" uniqueCount="612">
  <si>
    <t>附表2</t>
  </si>
  <si>
    <t>叶县2021年统筹整合财政涉农资金项目明细表</t>
  </si>
  <si>
    <t>单位：万元</t>
  </si>
  <si>
    <t>序号</t>
  </si>
  <si>
    <t>项目性质</t>
  </si>
  <si>
    <t>项目类别</t>
  </si>
  <si>
    <t>项目名称</t>
  </si>
  <si>
    <t>项目内容                          (建设任务）</t>
  </si>
  <si>
    <t>补助   
标准</t>
  </si>
  <si>
    <t>建设地点</t>
  </si>
  <si>
    <t>投入资金规模</t>
  </si>
  <si>
    <t>责任单位</t>
  </si>
  <si>
    <t>绩效目标</t>
  </si>
  <si>
    <t>利益联结机制形成</t>
  </si>
  <si>
    <t>时间进度计划</t>
  </si>
  <si>
    <t>备注</t>
  </si>
  <si>
    <t>乡（镇）</t>
  </si>
  <si>
    <t>村</t>
  </si>
  <si>
    <t>合计</t>
  </si>
  <si>
    <t>中央资金</t>
  </si>
  <si>
    <t>省级资金</t>
  </si>
  <si>
    <t>市级资金</t>
  </si>
  <si>
    <t>县级资金</t>
  </si>
  <si>
    <t>招投标时间</t>
  </si>
  <si>
    <t>开工时间</t>
  </si>
  <si>
    <t>完工时间</t>
  </si>
  <si>
    <t>验收时间</t>
  </si>
  <si>
    <t>合计：</t>
  </si>
  <si>
    <t>一、基础建设类项目</t>
  </si>
  <si>
    <t>1、县水利局项目</t>
  </si>
  <si>
    <t>基础设施类</t>
  </si>
  <si>
    <t>安全饮水</t>
  </si>
  <si>
    <t>叶县2018年农村饮水安全巩固提升暨村村通自来水工程</t>
  </si>
  <si>
    <t>本工程采取打井抽取地下水集中供水形式，建设饮水工程209处，其中新建工程116处，重建工程32处，扩建工程4处，改造工程53处，管网延伸工程4处。主要建设内容为：新打水源井190眼，配套潜水泵201台套，安装压力罐192套。</t>
  </si>
  <si>
    <t>全县18个乡镇</t>
  </si>
  <si>
    <t>保安镇冯庵 、寨河 、小杨庄 、文寨 、蔡屯 5个行政村；辛店镇杨庄寨、 新蒋庄、 丁庄 、杨茂吴 、南房庄、田寨、桐树庄、常派庄、郭岗、卞沟行政村砚池沟自然村等10个行政村；常村镇毛洞、黄湾、孤山 、南马庄、 常村、响堂、罗圈湾、马顶山 、尹湾、 文庄、和平岭11个行政村；夏李乡小集、雷草湾、姜园、前董、孙庵、田庄、 岗马、 坟沟、夏北、夏南、小河郭 、丁庄、向阳、十二里、牛头李15个行政村；龙泉乡南大营、大来庄、白浩庄、半截楼、李明已 、郭吕庄、铁张、北大营、娄凡、武庄、 赵庄、全集、冡张、齐庄、辛庄、王楼20个行政村；仙台镇崔王、东寨、西寨、贾庄、贾刘、前王、火山铺 、司庄、毛张、辛楼、大孙庄、杨庄、东董庄、盐东、刘建庄、坡魏、楼刘、耙张、小辛、潘庄、辛堂 、黄李、董寨 、西董庄、吴哲庄、吴庄、李庄、刁庄、扁担李、邱庄 30个行政村；叶邑镇梅湾 、吴圪垱 、水郭 、沈湾 、万渡口 、连湾 、蔡庄、 倒马沟、 东刘庄、 南大陈庄、 孟庄 、夏庄、 安庄、 南水城、 同心寨、 金湾、 赵庄、收金店、 八里园、 双庄 、东毛庄、 盆杨、 邮亭、 常庄、兰庄、大乔26个行政村；任店镇尚武营、秋河、中其营、朱李庄、胡庄、月庄、岳安、毛庄、燕庄、平李庄、屈庄、灰河营、宋营、高营、瓦店、任一、任二、任三、任四、双河营、后营、前营、克庄等23个行政村；马庄乡李庄 、马庄、 习楼、小河赵4个行政村；田庄乡金岗李、后李 、柏树李 、康台 、张申庄 、 牛庄、西孙庄、黄营、道庄村（井张自然村）、岗马村、东李、梁寨、张林庄、大张、英李、孙娄庄、后党、 武楼村、尤潦、千兵营、前党、三官庙、东杨庄、田庄、宋庄、邵奉街、邵奉店等27个行政村；龚店镇边庄、司赵、叶寨、贺渡口、姜庄、金庄、泥河张、辛庄、余王、支刘、苏科、余营、王营等13个行政村；洪庄杨镇观上 、小庄 、董庄 、麦刘、 唐马 、裴昌庙、 姜渡口、炼石店、 张徐 、翟杨 、 焦庄等11个行政村；邓李乡康营、中彭、徐庄、何马、湾李、吕庄、杜谢、泥车、碾张、尚闫、銮场李、郝庄 、构树王、魏王、马湾等15个行政村；廉村镇邵庄、南余庄、沟孙、南吕庄 、汪庄、任庄、王丰贞、刘宋庄、 闫庄 、黄谷李、瓦赵、刘店、赫杨、台杨、尚马、东水郭、齐贤王、桥陈、老段庄、东张庄、袁庄、庆庄、路庄村、老龚庄、 廉村、 大刘庄 26个行政村；水寨乡东盆王 、蔡寺、 桃丰宋 、屈庄、 董刘、 灰河郭、伍刘、 杜楼、关庙沟 、孤佛寺李、 余寨 、霍姚、 黄庄 、高庄14个行政村；九龙街道典庄、杨庄、秦赵、韩丰、堤郑、大南、孟北、大北、邱寨9个行政村；盐都街道胡村、孙弯、刘庄、张庄、问村、余庄、程寨7个行政村；昆阳街道南大桥、沟王、陈庄、圪当店、聂楼、大王庄6个行政村</t>
  </si>
  <si>
    <t>县水利局</t>
  </si>
  <si>
    <t>为全县18个乡镇，272个村实施农村饮水巩固提升工程，受益人数365283人。</t>
  </si>
  <si>
    <t>该项目实施后，可解决贫困群众22629人安全饮水问题。</t>
  </si>
  <si>
    <t>2018.06.07</t>
  </si>
  <si>
    <t>2018.06.13</t>
  </si>
  <si>
    <t>2018.10.12</t>
  </si>
  <si>
    <t>2019.04.15</t>
  </si>
  <si>
    <t>已竣工</t>
  </si>
  <si>
    <t>叶县2019年农村饮水安全巩固提升工程建设项目</t>
  </si>
  <si>
    <t>建设饮水工程9处,新打水源井4眼，配套潜水泵6台套；安装压力罐5套；铺设配水管网长度为108875米。</t>
  </si>
  <si>
    <t>辛店镇、保安镇、常村镇，九龙办事处、任店镇、田庄乡</t>
  </si>
  <si>
    <t>保安镇杨四庄、二村，辛店镇杨庄寨，常村镇石院墙，任店镇董庄村、前营，田庄乡梁寨村，九龙街道办事处西李庄、西菜园</t>
  </si>
  <si>
    <t>解决6个乡镇（街道）9个行政村9808人的安全饮水问题。</t>
  </si>
  <si>
    <t>解决6个乡镇（街道）9个行政村安全饮水问题，惠及贫困群众449人。</t>
  </si>
  <si>
    <t>2019.11.26</t>
  </si>
  <si>
    <t>2019.12.06</t>
  </si>
  <si>
    <t>2020.04.09</t>
  </si>
  <si>
    <t>2020.04.30</t>
  </si>
  <si>
    <t>2、县农业农村局项目</t>
  </si>
  <si>
    <t>基础设施</t>
  </si>
  <si>
    <t>叶县2021年农业现代化示范园区建设项目</t>
  </si>
  <si>
    <t>计划农业智慧农业产品展示中心630平方米，新建旅游公厕2座400平方米、厕所配套设施一套；桥梁15座，总长200米；河道整治5000平方米；沥青路厚0.05米，共50000平方米；水稳路面厚0.14米共10000平方米；水泥路厚0.18米150000平方米；坑塘平整6000平方米；下水道内径0.4米、深0.4米、砖砌结构0.1米共20000米。</t>
  </si>
  <si>
    <t>仙台镇</t>
  </si>
  <si>
    <t>西马庄、李庄村</t>
  </si>
  <si>
    <t>县农业农村局</t>
  </si>
  <si>
    <t>该项目实施，不仅进步一提升仙台镇高标准农田建设配套标准，同时可有效助推全县高标准农田示范园区建设，惠及群众22828人。</t>
  </si>
  <si>
    <t>项目可惠及贫困群众962人。</t>
  </si>
  <si>
    <t>2021.06.30</t>
  </si>
  <si>
    <t>2021.07.30</t>
  </si>
  <si>
    <t>2021.10.30</t>
  </si>
  <si>
    <t>2021.11.10</t>
  </si>
  <si>
    <t>已竣工
（未招标）</t>
  </si>
  <si>
    <t>农田配套</t>
  </si>
  <si>
    <t>叶县2021年农业提质增效（电力配套）建设项目</t>
  </si>
  <si>
    <t>主要包含：箱变安装、新建电杆、跌落式熔断器、避雷器等安装、新建10KV架空线、电缆敷设、土方开挖及回填等。</t>
  </si>
  <si>
    <t>九龙街道、任店镇、昆阳街道</t>
  </si>
  <si>
    <t>九龙街道大北村，大南村、孟北村、孟南村、秦赵村；任店镇刘岭村、郭营村、尚武营村、屈庄村、刘其营村、史营村、燕庄村、樊庄村、燕庄村、灰河营村、辉岭营村、克庄村、刘口村、平李庄村、瓦店村、汪营村、尚武营村、屈庄村；昆阳街道大王庄村、沟王村等25个行政村。</t>
  </si>
  <si>
    <t>该项目实施后可解决13个行政村2.4万亩土地实施高标准农田建设配套，改善土地种植效益，引导群众调整农业种植结构，拓宽增收渠道。项目产权归村集体经济所有，惠及群众17499人。</t>
  </si>
  <si>
    <t>该项目实施后，可惠及贫困群众1253人</t>
  </si>
  <si>
    <t>2021.07.20</t>
  </si>
  <si>
    <t>2021.09.10</t>
  </si>
  <si>
    <t>2021.10.10</t>
  </si>
  <si>
    <t>叶县2021年农田水利提质增效配套建设项目</t>
  </si>
  <si>
    <t>计划为五个乡镇已建设农田机井进行提档维护，主要涉及洗井，铺设地埋管，配备高低压电力设施、水泵等。</t>
  </si>
  <si>
    <t>邓李乡、廉村镇、龙泉乡、水寨乡、仙台镇</t>
  </si>
  <si>
    <t>涉及60个行政村</t>
  </si>
  <si>
    <t>该项目实施后可解决60个行政村5万亩土地实施高标准农田建设配套，改善土地种植效益，引导群众调整农业种植结构，拓宽增收渠道。项目产权归村集体经济所有，惠及群众87685人。</t>
  </si>
  <si>
    <t>该项目实施后，可惠及贫困群众8787人</t>
  </si>
  <si>
    <t>2021.08.01</t>
  </si>
  <si>
    <t>2021.08.10</t>
  </si>
  <si>
    <t>2021.10.20</t>
  </si>
  <si>
    <t>已开工
（未招标）</t>
  </si>
  <si>
    <t>叶县2019年户厕改造建设项目</t>
  </si>
  <si>
    <t>计划改造农村户厕10081户，每户平均1234元，</t>
  </si>
  <si>
    <t>廉村镇、九龙街道、田庄乡、龙泉乡、仙台镇</t>
  </si>
  <si>
    <t>廉村镇纸陈、韩桥、南齐庄、汪庄、穆寨、任庄、闫庄、台李、庆庄、南余庄、王三寨、路庄、谷西、瓦赵、袁庄、齐贤王、邵庄、吕庄、台杨、赫杨；田庄乡柏树李、三官庙、后李、东杨庄、金岗李、大张庄、张林庄、康台、孙娄庄、武楼、半坡常、道庄、牛庄；九龙街道孟北、张圪垱、大北、典庄、杨庄；龙泉慕庄、娄樊、郭吕庄；仙台镇吴庄、阁老吴、布杨、火山铺、南庞庄、柳树王、潘庄、坡魏、李庄、丰王、草寺杨、辛楼、楼刘、黄李、扁担李、前王、崔王等58个行政村改造农村户厕10851户</t>
  </si>
  <si>
    <t>该项目改造农村户用厕所，使其达到水池式卫生厕所，改善农村环境卫生，遏制农村粪污乱排乱放现象，惠及群众71206人。</t>
  </si>
  <si>
    <t>该项目实施后，可有效改变本村贫困群众如厕环境，惠及贫困群众5121人</t>
  </si>
  <si>
    <t>2019.09.01</t>
  </si>
  <si>
    <t>2019.09.15</t>
  </si>
  <si>
    <t>2019.10.30</t>
  </si>
  <si>
    <t>叶县2020年度农村户厕改造项目</t>
  </si>
  <si>
    <t>计划改造农村户厕7541户，每户计划投入940元。</t>
  </si>
  <si>
    <t>邓李乡、水寨乡、辛店镇、叶邑镇</t>
  </si>
  <si>
    <t>妆头、杜杨、庙李、后炉、杜谢、许庄、董刘村、杜楼村、余寨、东屈庄、黄庄、灰河郭、老街、留侯店村、南坡王村、东白庄村、大木厂村、大徐村、东房庄村、东柳庄村、南焦庄村、雷草洼村、李寨、大乔村、南大王庄村、樊庄村、老鸦张村、李公甫村、思城村、邮亭村、安庄村、蔡庄村、东毛庄村、高道士村、金湾村</t>
  </si>
  <si>
    <t>该项目改造农村户用厕所，使其达到水池式卫生厕所，改善农村环境卫生，遏制农村粪污乱排乱放现象，惠及群众27562人。</t>
  </si>
  <si>
    <t>该项目实施后，可有效改变本村贫困群众如厕环境，惠及贫困群众2903户。</t>
  </si>
  <si>
    <t>2020.09.01</t>
  </si>
  <si>
    <t>2020.09.15</t>
  </si>
  <si>
    <t>2020.10.30</t>
  </si>
  <si>
    <t>叶县2020年度贫困户“六改一增”项目</t>
  </si>
  <si>
    <t>计划对539户贫困户实施“六改一增”，每户补助2000元</t>
  </si>
  <si>
    <t>2000元/户</t>
  </si>
  <si>
    <t>涉及全县18个乡镇（街道）</t>
  </si>
  <si>
    <t>该项目实施后，能有效改善贫困户生活条件和质量，惠及贫困人口539户。</t>
  </si>
  <si>
    <t>不需招标</t>
  </si>
  <si>
    <t>2020.05.01</t>
  </si>
  <si>
    <t>2020.07.30</t>
  </si>
  <si>
    <t>2021.08.05</t>
  </si>
  <si>
    <t>叶县2020年农村人居环境整治项目</t>
  </si>
  <si>
    <t>1、村内道路工程（需加宽混凝土道路：长约3777米，面积约9416平方米；需新建混凝土道路：长约4057 米，面积约15415平方米； 需加铺沥青道路：长约8754米；面积约 38094 平方米）；2、村内坑塘河沟治理工程（共计45个，面积约100133平方米）；3、村内污水管网工程（涵盖13个村，其中污水管道 5489.35米；检查井127座，污水收集池12座）；4、村内垃圾分类收集点（涵盖21个村，共计255 个）；5、村内垃圾中转站（涵盖4个村，共计4个，每个 175.48 平方米，共计701.92平方米）</t>
  </si>
  <si>
    <t>龙泉、马庄、田庄、水寨、邓李、马庄</t>
  </si>
  <si>
    <t>习楼村、雷庄村、张庄村、小河赵、马庄、岗马村、东李村、康台村、半坡常村、孙娄庄村、张申庄、田庄村、北张庄村、许庄村、銮场李村、璋环寺村、霍姚村、董刘村、夸子营村、权印村、冢张村、留侯店村、小河郭村、后邓村、英李村</t>
  </si>
  <si>
    <t>该项目实施后，能够有效治理农村坑塘污水随意排放问题，提升改善农村道路基础设施条件，有效改善农村人居环境，惠及群众30784人。</t>
  </si>
  <si>
    <t>该项目实施后，能够有效治理农村坑塘污水随意排放问题，提升改善农村道路基础设施条件，有效改善农村人居环境，惠及贫困群众2324人。</t>
  </si>
  <si>
    <t>2021.05.30</t>
  </si>
  <si>
    <t>2021.06.10</t>
  </si>
  <si>
    <t>2021.08.30</t>
  </si>
  <si>
    <t>2021.09.05</t>
  </si>
  <si>
    <t>已开工</t>
  </si>
  <si>
    <t>叶县2020年度贫困村及贫困发生率较高村村级粪污处理配套设施建设项目</t>
  </si>
  <si>
    <t>计划建设农村粪污处理设施（大型三格式化粪池）50个，每个约18万元，</t>
  </si>
  <si>
    <t>妆头、杜杨、庙李、后炉、杜谢、许庄、中彭、銮场李、丁杨、庙王、董刘村、杜楼村、余寨、东屈庄、黄庄、灰河郭、老街、留侯店村、南坡王村、桃奉、桃奉宋、天边徐、伍刘、小庄王、东白庄村、大木厂村、大徐村、东房庄村、东柳庄村、南焦庄村、雷草洼村、李寨、刘文祥、铁佛寺、柿园、西徐、大乔村、南大王庄村、樊庄村、老鸦张村、李公甫村、思城村、西王庄、邮亭村、安庄村、蔡庄村、东毛庄村、高道士村、金湾村、孟庄</t>
  </si>
  <si>
    <t>集中处理农村粪污，使其达到无害化处理标准，改善农村环境面膜。</t>
  </si>
  <si>
    <t>该项目实施后可有效改善农村粪污处理问题，惠及贫困群众5277户。</t>
  </si>
  <si>
    <t>2021.06.25</t>
  </si>
  <si>
    <t>人居环境</t>
  </si>
  <si>
    <t>叶县2020年度户厕改造抽粪车项目</t>
  </si>
  <si>
    <t>计划配套抽粪车辆93辆，每辆约3万元。</t>
  </si>
  <si>
    <t>龚店、水寨、保安、常村、龙泉、辛店、仙台、叶邑、田庄、邓李、夏李、任店</t>
  </si>
  <si>
    <t>共涉及93行政村</t>
  </si>
  <si>
    <t>该项目实施后，不仅该村村内群众入厕难及粪渣抽取难问题，同时可提升村内人居环境条件，惠及群众145863人。</t>
  </si>
  <si>
    <t>该项目实施后，不仅该村村内群众入厕难及粪渣抽取难问题，同时可提升村内人居环境条件，惠及群众2785人。</t>
  </si>
  <si>
    <t>2021.09.15</t>
  </si>
  <si>
    <t>未开工</t>
  </si>
  <si>
    <t>叶县2021年度户厕改造抽粪车项目</t>
  </si>
  <si>
    <t>计划配套抽粪车81辆，每辆约3万元</t>
  </si>
  <si>
    <t>龚店镇、马庄乡、任店镇、仙台镇、辛店镇、叶邑镇</t>
  </si>
  <si>
    <t>龚东一村、龚西村、姜庄村、余营村、苏科村、水牛杜村、余王村、大陈庄村、李庄村、马庄村、水郭村、习楼村、张庄村、大营村、高营村、郭营村、灰河营村、刘岭村、毛庄村、秋河村、史营村、寺东村、寺西村、瓦店村、新营村、燕庄村、岳庵村、竺李庄村、北庞庄村、大孙庄村、刁庄村、东北拐村、东董庄村、东寨村、董寨村、韩庄寺村、后司村、贾刘村、大贾庄村、老樊寨村、刘建庄村、罗庄村、西马庄村、毛张村、孟王村、大耙张村、邱庄村、西寨村、辛堂村、盐店东村、杨庄村、杨八缸村、常楼村、常派庄村、岗王村、龚庄村、郭岗村、新蒋庄村、遂庄村、田寨村、王文成村、辛店村、杨茂吴村、杨庄寨村、张寺滩村、北村、北水城村、常庄村、倒马沟村、东刘庄村、兰庄村、连湾村、梅湾村、水郭庄村、同心寨村、赵庄村、吴圪当村、双庄村、东止张村、中村、小竹园村</t>
  </si>
  <si>
    <t>该项目实施后，不仅该村村内群众入厕难及粪渣抽取难问题，同时可提升村内人居环境条件，惠及群众119981人。</t>
  </si>
  <si>
    <t>该项目实施后，不仅该村村内群众入厕难及粪渣抽取难问题，同时可提升村内人居环境条件，惠及群众2466人。</t>
  </si>
  <si>
    <t>3、县扶贫办项目</t>
  </si>
  <si>
    <t>村内道路</t>
  </si>
  <si>
    <t>叶县2020年脱贫攻坚非贫困村道路建设项目</t>
  </si>
  <si>
    <t>为全县18个乡镇街道266个非贫困村新修建道路563.551公里。</t>
  </si>
  <si>
    <t>涉及全县18个乡镇（街道）266个非贫困村</t>
  </si>
  <si>
    <t>涉及保安镇、三村、冯庵村、寨河村、辛庄村、暴沟村、一村、魏岗铺、二村、柳庄村、寨王村、花阳村、邓李乡、邓李村、丁杨村、北碾张村、大魏庄村、湾李村、吕庄村、孙寨村、璋环寺村、尚闫村、后彭村、东徐庄村、康营村、军张村、龚店镇、王营、支刘、贺渡口、汝坟店、姜庄、龚东二村、蒋庄村、边庄、前棠村、楼马村、水牛杜、龚西、田庄乡、柏树李村、康台村、邵奉街村、宋庄村、后党村、前党村、大张村、金岗李村、英李村、孙娄庄村、张申庄村、东杨庄村、西孙庄村、张林庄村、洪庄杨镇、张集村、贾庄村、白庄村、河北高村、洪西村、洪东村、小庄村、曹李村、湛河董村、麦刘村、石王村、洛南村、唐马村、洛北村、观上村、王湾村、裴昌村、王庄村、蒋湾村、张徐村、炼石店、姜渡口村、九龙街道、邱寨村、堤郑村、杨庄村、大南村、大北村、张圪垱村、孟北村、昆阳街道、三里湾村、聂楼村、沟王村、堰口村、龙泉乡、权印、郭吕庄、牛杜庄村、北大营、全集、娄凡村、西慕庄村、铁张村、冢张村、小河王、龙泉村、大来庄村、赵庄村、齐庄村、汪楼村、年张村、贾庄村、草厂村、南大营村、武庄村、雷岗村、白浩庄、南莫庄、半截楼、辛善庄村、李明己、胡营村、单营村、马庄乡、张庄村、习楼村、小河赵村、雷庄村、任店镇、毛庄村、平李庄村、尚武营村、柳营村、汪营村、屈庄村、前营村、瓦店村、胡庄村、辉东村、燕庄村、郭营村、高营村、克庄村、刘口村、岳庵村、双河营村、宋营村、后营村、寺东村、寺西村、秋河村、任一村、任二村、任三村、任四村、刘岭村、新营村、灰河营村、中旗营村、竺李庄村、史营村、月庄村、古路湾村、大营村、水寨乡、后白观村、高庄村、东盆王村、军王村、蔡寺村、关庙李村、水寨村、丁华村、夏李乡、先庄村、向阳村、西田庄村、前董村、曹王村、姜园村、下马村、夏北村、夏南村、雷草湾村、岳楼村、十二里村、滹沱村、丁庄村、仙台镇、后司村、老程庄村、董寨村、楼刘、娄庄、刘建庄、盐东村、东北拐村、东董庄村、火山铺村、柳树王、吴庄、杨庄、辛楼、罗庄、贾刘村、大孙庄、刁庄村、黄李村、大贾庄村、草寺杨村、崔王村、韩庄寺村、辛店镇、杨茂吴村、蒋庄村、新丁庄村、常派庄村、杨庄寨村、张寺滩村、辛店村、南房庄村、东房庄村、王文成村、盐都街道、曹庄村、胡村、余庄村、张庄村、问村、程寨村、郑庄村、焦庄村、孙湾村、李村、东卫庄村、常村镇、暖泉村、五间房村、常村村、孤古岭村、罗圈湾村、廉村镇、肖马村、台杨村、任庄村、王丰贞村、瓦赵村、路庄村、袁庄村、韩桥村、姚王村、纸陈村、大刘庄村、南吕庄村、葛刘村、老段庄村、穆寨村、沙渡口村、闫庄村、刘宋庄村、台李村、辛顾村、赫杨村、叶邑镇、夏庄、辛庄、蔡庄、倒马沟、止张、高道士、金湾、南村、中村、兰庄、吴圪垱、邮亭、赵庄、竹园、安庄、北村、北水城、常庄、大陈庄、东毛庄、收金店、连湾、沈湾等265个非贫困村</t>
  </si>
  <si>
    <t>县扶贫办</t>
  </si>
  <si>
    <t>该项目可解决18个乡镇232个村，323479人群众出行难问题。</t>
  </si>
  <si>
    <t>该项目可解决18个乡镇232个村，46440名贫困群众出行难问题。</t>
  </si>
  <si>
    <t>2020.09.25</t>
  </si>
  <si>
    <t>2020.09.30</t>
  </si>
  <si>
    <t>2021.04.25</t>
  </si>
  <si>
    <t>2021.06.25—  2021.10.25</t>
  </si>
  <si>
    <t>叶县2020年扶贫开发基础设施建设项目</t>
  </si>
  <si>
    <t>新建道路长度共计11.713 公里，折合道路面积43529平方米。</t>
  </si>
  <si>
    <t>辛店镇、龙泉乡、田庄乡、仙台镇共四个乡镇</t>
  </si>
  <si>
    <t>仙台镇老程庄村、王老君村、董庄村；辛店镇田寨村、岗王村、张寺滩村；田庄乡宋庄村；龙泉乡权印村、郭吕庄村、北大营村、贾庄村、草厂村、小河郭村、龙泉村、冢张村共15个村。</t>
  </si>
  <si>
    <t>该项目可解决4个乡镇15个村，21443人群众出行难问题。</t>
  </si>
  <si>
    <t>该项目可解决4个乡镇15个村，3613名贫困群众出行难问题。</t>
  </si>
  <si>
    <t>4、国有叶县贫困林场项目</t>
  </si>
  <si>
    <t>叶县2021年国有贫困林场通林区道路建设项目</t>
  </si>
  <si>
    <t>修建1条道路，常村镇刘东华管护站至林区段总长2800米，宽3.5米，厚18厘米的混凝土道路。</t>
  </si>
  <si>
    <t>常村镇</t>
  </si>
  <si>
    <t>刘东华村</t>
  </si>
  <si>
    <t>国有叶县贫困林场</t>
  </si>
  <si>
    <t>该项目实施后，不仅使国有贫困林场有效防止森林火灾，提升贫困县贫困林场建设，同时，可解决夏李乡、常村镇2个乡镇3207人群众出行难问题。</t>
  </si>
  <si>
    <t>项目实施后，不仅解决2个乡镇2个村130名贫困群众出行难问题，同时也可有效提升偏远贫困群众物流及产业发展带动效益。</t>
  </si>
  <si>
    <t>叶县2021年国有贫困林场防火物资储备库项目</t>
  </si>
  <si>
    <t>修建2处，分别长13.2米，宽8.5米，高3.6米、墙厚24厘米框架结构（含1.5米走廊、4间一层）防火物资储备库及配套设施。</t>
  </si>
  <si>
    <t>夏李乡、常村镇</t>
  </si>
  <si>
    <t>涉及夏李乡彦岭村、常村镇刘东华村、毛洞村、府君庙村、五间房村、李家庄村、柴巴村、郭庄村共8个行政村。</t>
  </si>
  <si>
    <t>该项目实施后，不仅使国有贫困林场有效防止森林火灾，提升贫困县贫困林场建设，惠及群众10265人。</t>
  </si>
  <si>
    <t>项目实施后，不仅解决2个乡镇8个村有效防止森林火灾，惠及贫困群众2870人。</t>
  </si>
  <si>
    <t>5、县民宗局项目</t>
  </si>
  <si>
    <t>叶县2021年少数民族村基础设施建设项目</t>
  </si>
  <si>
    <t>1.保安镇庙岗村修干渠项目：清淤灌渠长360米，上口尺寸3.6米，加盖板长360米，宽4.5米，厚0.12米，盖板为预制G30钢筋混凝土空心楼板；2.保安镇暴沟王庄村道路项目，路长1000米，宽3米，厚18厘米；3.叶邑镇北村修路项目：路长2000米，宽3米，厚18厘米；4.常村镇黄湾行政村（红顶寺自然村）护坡项目，护坡总长155米，其中：临近主要道路护堤长90米，高2-5米；内侧护堤65米，均高1.5米；现有桥出口建5米长挡墙两道分别高2.3米、3米；</t>
  </si>
  <si>
    <t>保安镇、叶邑镇、常村镇</t>
  </si>
  <si>
    <t>保安镇庙岗村、暴沟村；叶邑镇北村；常村镇黄湾村</t>
  </si>
  <si>
    <t>县民宗局</t>
  </si>
  <si>
    <t>该项目实施后，可极大提升村人居环境现状，改善群众日常生产生活条件，惠及群众6856人。</t>
  </si>
  <si>
    <t>该项目实施后，可极大提升村人居环境现状，改善群众日常生产生活条件，惠及贫困群众754人。</t>
  </si>
  <si>
    <t>2021.07.15</t>
  </si>
  <si>
    <t>6、廉村镇项目</t>
  </si>
  <si>
    <t>叶县2021年廉村镇姚王村道路建设项目</t>
  </si>
  <si>
    <t>计划新建村内道路长900米。其中，长505米，宽4.5米，厚18厘米；长145米，宽4米，厚18厘米；长250米，宽3米，厚18厘米。</t>
  </si>
  <si>
    <t>廉村镇</t>
  </si>
  <si>
    <t>姚王村</t>
  </si>
  <si>
    <t>廉村镇政府</t>
  </si>
  <si>
    <t>该项目可解决该村1878名群众出行难问题。</t>
  </si>
  <si>
    <t>7、仙台镇项目</t>
  </si>
  <si>
    <t>叶县2021年仙台镇现代农业示范区配套建设项目</t>
  </si>
  <si>
    <t>计划平整治理坑塘3处，整治面积共计17475立方米；新建混凝土道路长650米，宽2米，厚20厘米；铺设下水道长500米，下挖深0.8米，内径0.24米，外径0.36米砖混结构；铺设砖道长200米，宽1.2米；建设附属用房3处，分别为砖木结构长20米，宽13米，高5米；砖木铝混结构长8米，宽3米；砖木结构长15米，宽6米，配套围墙40平方米，地坪200平方米。</t>
  </si>
  <si>
    <t>西马庄、董庄村、李庄村、吴哲庄村</t>
  </si>
  <si>
    <t>仙台镇政府</t>
  </si>
  <si>
    <t>2021.07.01</t>
  </si>
  <si>
    <t>2021.11.20</t>
  </si>
  <si>
    <t>叶县2020年仙台镇阁老吴村村集体经济林果水源灌溉配套项目</t>
  </si>
  <si>
    <t>新建机井3眼，井深60米，配套水泵、涂塑软管、地埋线等配套设施。</t>
  </si>
  <si>
    <t>阁老吴村</t>
  </si>
  <si>
    <t>该项目实施后，不仅可解决村集体流转土地水利灌溉。同时，引导扶持村内群众通过种植结构调整，拓宽增收渠道，惠及群众780人。</t>
  </si>
  <si>
    <t>该项目实施后，可有效带动本村及周边贫困群众，通过种植结构调整，拓宽增收渠道，惠及贫困群众466人。</t>
  </si>
  <si>
    <t>2021.09.30</t>
  </si>
  <si>
    <t>8、辛店镇项目</t>
  </si>
  <si>
    <t>叶县2020年辛店镇铁佛寺村村集体经济花椒种植配套设施建设项目</t>
  </si>
  <si>
    <t>计划新建铁佛寺村集体经济花椒种植灌溉机井1眼，深190米，直径40厘米，含配套设施。</t>
  </si>
  <si>
    <t>辛店镇</t>
  </si>
  <si>
    <t>铁佛寺村</t>
  </si>
  <si>
    <t>辛店镇政府</t>
  </si>
  <si>
    <t>该项目实施后，可引导鼓励村内群众通过种植结构调整增加土地种植效益，惠及群众764人。</t>
  </si>
  <si>
    <t>该项目可惠及贫困群众312人。</t>
  </si>
  <si>
    <t>2021.07.10</t>
  </si>
  <si>
    <t>叶县2021年辛店镇岗底村道路建设项目</t>
  </si>
  <si>
    <t>计划为辛店镇岗底村新建村内道路3条，总长1367米。其中长87.3米，宽4.5米，厚18厘米；长1276.7米，宽4米，厚18厘米；长3米，宽3米，厚18厘米。</t>
  </si>
  <si>
    <t>岗底村</t>
  </si>
  <si>
    <t>该项目可解决该村，1052名群众出行难问题。</t>
  </si>
  <si>
    <t>该项目可解决该村386名贫困群众出行难问题。</t>
  </si>
  <si>
    <t>9、任店镇项目</t>
  </si>
  <si>
    <t>叶县2020年任店镇久星科技园产业配套项目</t>
  </si>
  <si>
    <t>计划建设道路长145.5米、宽4.5米、厚18厘米；长266米、宽4米、厚18厘米；长825米、宽3米、厚18厘米。</t>
  </si>
  <si>
    <t>任店镇</t>
  </si>
  <si>
    <t>后营村</t>
  </si>
  <si>
    <t>任店镇政府</t>
  </si>
  <si>
    <t>项目带动周边群众6050人调整种植结构，发展韭菜种植，同时可就近解决群众务工问题，拓宽群众增收渠道。</t>
  </si>
  <si>
    <t>计划可带动76人贫困群众发展种植业，同时累计带动全镇36个行政村，795户贫困户进行种植结构调整，拓宽增收渠道。</t>
  </si>
  <si>
    <t>2021.09.07</t>
  </si>
  <si>
    <t>二、产业发展类项目</t>
  </si>
  <si>
    <t>1、县农业农村局项目</t>
  </si>
  <si>
    <t>产业发展类</t>
  </si>
  <si>
    <t>特色种植</t>
  </si>
  <si>
    <t>叶县2021年农业种植结构调整引导扶持项目</t>
  </si>
  <si>
    <t>计划实施农业结构调整，重点扶持范围为优质小麦、优质蔬菜、食用菌和中草药等鼓励群众通过种植结构调整，增加土地种植收益。</t>
  </si>
  <si>
    <t>涉及全县542个有贫困人口的行政村</t>
  </si>
  <si>
    <t>为全县18个乡镇542个行政村实施种植结构调整，项目实施后可有效引导鼓励村内群众，通过多元化种植，增加土地种植效益，拓宽增收渠道。惠及群众165739人。</t>
  </si>
  <si>
    <t>为全县18个乡镇542个行政村实施种植结构调整，项目实施后可有效引导鼓励村内群众，通过多元化种植，增加土地种植效益，拓宽增收渠道。惠及贫困群众50987人。</t>
  </si>
  <si>
    <t>能力建设</t>
  </si>
  <si>
    <t>叶县2021年农村管理员项目</t>
  </si>
  <si>
    <t>计划在全县18个乡镇设置农村管理员，用于吸纳有劳动能力的贫困群众负责村内人居环境清扫，改善村内生产生活条件。共开发4228名，每人月补助350元。</t>
  </si>
  <si>
    <t>350元/人/月</t>
  </si>
  <si>
    <t>全县18个乡镇（办事处）</t>
  </si>
  <si>
    <t>涉及全县531个有脱贫群众的行政村</t>
  </si>
  <si>
    <t>该项目实施后，在改善提升村内群众人居环境的同时，增加1342户贫困群众收入，每年每户增加收入4200元。</t>
  </si>
  <si>
    <t>该项目实施后，在改善提升村内群众人居环境的同时，解决4228名贫困群众务工难问题，每年每户增加收入4200元。</t>
  </si>
  <si>
    <t>2020.10.01</t>
  </si>
  <si>
    <t>2021.12.31</t>
  </si>
  <si>
    <t>产业发展</t>
  </si>
  <si>
    <t>叶县2021年高标准农田建设项目</t>
  </si>
  <si>
    <t>解决8.3万亩农田基础项目建设土壤改良工程、灌溉与排水工程、田间道路工程、农田输配电工程、农田防护与生态环境保持工程及其他工程。</t>
  </si>
  <si>
    <t>常村、辛店、保安、盐都办事处</t>
  </si>
  <si>
    <t>共计4乡（镇、街道）35个行政村；分别为保安镇一村、二村、陈岗村、牛庵村、小杨庄村、杨寺庄村、古城村，计7个行政村；辛店镇中邢村、田寨村、杨庄寨村、郭岗村、新蒋庄村、常派庄村、常楼村、新丁庄村、张寺滩村、大徐村、岗王村，东房庄村、赵寨村、油坊李村、辛店村、南焦庄村、赵沟村，计17个行政村；常村镇文集村、大娄村、养风沟村、月台村、栗林店村、文庄村、常村、大毛庄、西柳王村，计9个行政村；盐都街道孙湾村、问村，计2个行政村。</t>
  </si>
  <si>
    <t>解决8.3万亩农田建设问题，惠及群众55463人。</t>
  </si>
  <si>
    <t>解决8.3万亩农田生产生活问题，保证粮食生产安全，提高产量，推进群众55463人。</t>
  </si>
  <si>
    <t>2021.12.10</t>
  </si>
  <si>
    <t>2021.12.25</t>
  </si>
  <si>
    <t>叶县2021年小麦中后期病虫害应急防控项目</t>
  </si>
  <si>
    <t>计划对我县15个乡镇31.15万亩小麦，对中后期重大病虫害（主要是条锈病、赤霉病、蚜虫等）常年偏重发生乡镇或村庄，以适当连片为主导，通过政府采购方式，统一购买高效杀虫剂（主要防控小麦穗蚜）、杀菌剂（主要防控锈病、赤霉病等）、统防统治服务，由乡村干部向小麦种植户发放，并宣传发动、组织动员农户及时进行防治。</t>
  </si>
  <si>
    <t>保安镇、辛店镇、常村镇、夏李乡、龚店乡、邓李乡、叶邑镇、任店镇、洪庄杨乡、马庄乡、田庄乡、九龙办、昆阳办、盐都办
廉村镇等15个乡镇（街道）</t>
  </si>
  <si>
    <t>共涉及30个行政村</t>
  </si>
  <si>
    <t>该项目实施后，不仅可阻止全县小麦中后期虫害的发展，同时对全县15个乡镇31.15万亩小麦进行重点防治，惠及群众43305人。</t>
  </si>
  <si>
    <t>该项目实施后，不仅可阻止全县小麦中后期虫害的发展，同时对全县15个乡镇31.15万亩小麦进行重点防治，惠及贫困群众2382人。</t>
  </si>
  <si>
    <t>2021.03.30</t>
  </si>
  <si>
    <t>2021.04.30</t>
  </si>
  <si>
    <t>2021.05.10</t>
  </si>
  <si>
    <t>2021.05.25</t>
  </si>
  <si>
    <t>2、县发改委项目</t>
  </si>
  <si>
    <t>加工制造</t>
  </si>
  <si>
    <t>叶县2021年金创富硒小麦产业园项目</t>
  </si>
  <si>
    <t>项目建设内容为：为一期购置2条1000型全自动挂面生产线，配套高温空气能热泵烘干设备4套，并建设厂房及其他相关配套设施；新购置日产量20万包（时产9000包）方便湿面生产线1条，配套厂房及其他相关配套设施。</t>
  </si>
  <si>
    <t>马庄乡</t>
  </si>
  <si>
    <t>马庄村</t>
  </si>
  <si>
    <t>县发改委</t>
  </si>
  <si>
    <t>该项目实施后不仅可增加全县123个贫困村村集体经济收入，同时引导鼓励贫困群众通过调整种植结构增大土地种植效益，惠及群众165739人。</t>
  </si>
  <si>
    <t>该项目实施后，可惠及全县123个贫困村，贫困群众50987人。</t>
  </si>
  <si>
    <t>2021.12.15</t>
  </si>
  <si>
    <t>叶县2020年产业扶贫基地站点创建</t>
  </si>
  <si>
    <t>计划对全县17个乡镇（街道），106个涉及吸纳贫困群众较好的企业进行扶贫基地、站、点认定评审奖补资金。</t>
  </si>
  <si>
    <t>全县17个乡镇（街道）</t>
  </si>
  <si>
    <t>有带贫企业认定行政村</t>
  </si>
  <si>
    <t>带动周边贫困群众在家门口务工，增加收入，惠及贫困群众
4567年收入3500元以上.</t>
  </si>
  <si>
    <t>该项目实施后，可提高当地企业带贫的积极性，带动周边贫困群众在家门口务工，增加收入，惠及贫困群众4567人</t>
  </si>
  <si>
    <t>2021.03.01</t>
  </si>
  <si>
    <t>3、县组织部项目</t>
  </si>
  <si>
    <t>叶县2021年支持驻村第一书记开展帮扶工作项目</t>
  </si>
  <si>
    <t>计划对3个乡镇6个村实施村集体经济及产业发展项目，其中产业发展项目重点围绕发展种植业、养殖业、小型加工业、种畜引进，生产设备、仓储（冷藏）用房购置和建造，以及农产品加工储运及交易市场、休闲农业、特色旅游等符合本地实际的扶贫产业。</t>
  </si>
  <si>
    <t>辛店镇、夏李乡、九龙街道</t>
  </si>
  <si>
    <t>辛店镇李寨村、赵寨村、新蒋庄村；夏李乡下马庄村；九龙街道秦赵村</t>
  </si>
  <si>
    <t>县组织部</t>
  </si>
  <si>
    <t>项目实施后，在发展壮大村集体经济的同时，可引导鼓励群众通过种植结构调整、畜牧养殖、就近务工等形式拓宽群众增收渠道，惠及群众63702人。</t>
  </si>
  <si>
    <t>项目实施后，在发展壮大村集体经济的同时，可引导鼓励群众通过种植结构调整、畜牧养殖、就近务工等形式拓宽群众增收渠道，惠及贫困群众6484人。</t>
  </si>
  <si>
    <t>2021.07.05</t>
  </si>
  <si>
    <t>2021.07.06</t>
  </si>
  <si>
    <t>综合保障</t>
  </si>
  <si>
    <t>叶县2022年支持驻村第一书记开展帮扶工作经费项目</t>
  </si>
  <si>
    <t>计划安排支持县派148个驻村第一书记开展帮扶工作经费，每村每年1万元。</t>
  </si>
  <si>
    <t>148个行政村</t>
  </si>
  <si>
    <t>该项目实施后，可鼓励支持驻村第一书记持续在开展相关帮扶工作，确保实现巩固拓展脱贫攻坚成果同乡村振兴发展有效衔接，惠及群众200734人。</t>
  </si>
  <si>
    <t>该项目实施后，可鼓励支持驻村第一书记持续在开展相关帮扶工作，确保实现巩固拓展脱贫攻坚成果同乡村振兴发展有效衔接，惠及贫困群众19774人。</t>
  </si>
  <si>
    <t>2021.01.01</t>
  </si>
  <si>
    <t>2021.06.20</t>
  </si>
  <si>
    <t>4、县交通局项目</t>
  </si>
  <si>
    <t>叶县2021年扶贫道路“管养员”项目</t>
  </si>
  <si>
    <t>计划在全县18个乡镇设置道路管养员，用于吸纳有劳动能力的贫困群众负责村内道路管理及养护，保证道路项目长期运营发挥效益。共开发335名，每人月补助300元。</t>
  </si>
  <si>
    <t>300元/人/月</t>
  </si>
  <si>
    <t>县交通局</t>
  </si>
  <si>
    <t>计划为全县18个乡镇（办事处）554个行政村，每个村配备一名非全日制交通扶贫道路“管养员”公益性岗位，负责辖区内的道路养护管理工作，每人每月发放工资300元。</t>
  </si>
  <si>
    <t>该项目实施后，可有效带动全县建档立卡贫困户342人实现有效脱贫。</t>
  </si>
  <si>
    <t>2021.12.30</t>
  </si>
  <si>
    <t>5、县林业局项目</t>
  </si>
  <si>
    <t>叶县2021年生态护林员公益岗位</t>
  </si>
  <si>
    <t xml:space="preserve"> 计划在南部4个山区共开发90名生态护林员，参与森林防火宣传、巡山扑火、计划烧除、设置隔离带、查看火情、病虫害防治等工作。工作时限为6个月，每人每月1000元。</t>
  </si>
  <si>
    <t>1000元/人/月</t>
  </si>
  <si>
    <t>保安镇、辛店镇、夏李乡、常村镇</t>
  </si>
  <si>
    <t>保安镇、常村镇、辛店镇、夏李乡</t>
  </si>
  <si>
    <t>县林业局</t>
  </si>
  <si>
    <t>该项目实施后，在保证生态护林的同时，吸纳28户90名贫困群众务工，每年每户增加收入6000元。</t>
  </si>
  <si>
    <t>该项目实施后，在保证生态护林的同时，吸纳90名贫困群众务工，每年每户增加收入6000元。</t>
  </si>
  <si>
    <t>2020.11.01</t>
  </si>
  <si>
    <t>6、县扶贫办项目</t>
  </si>
  <si>
    <t>雨露计划</t>
  </si>
  <si>
    <t>2020年叶县“雨露计划”短期技能下半年补助工程</t>
  </si>
  <si>
    <t>计划补助270名贫困户。</t>
  </si>
  <si>
    <t>为全县18个乡镇270名贫困群众实施教育补助助学工程。</t>
  </si>
  <si>
    <t>为全县18个乡镇270名贫困群众实施短期技能补贴工程。</t>
  </si>
  <si>
    <t>2020.01.31</t>
  </si>
  <si>
    <t>2020年叶县秋季“雨露计划”职业教育补助工程</t>
  </si>
  <si>
    <t>计划补助1200名贫困学生，每人1500元。</t>
  </si>
  <si>
    <t>1500元/人</t>
  </si>
  <si>
    <t>为全县18个乡镇1200名贫困学生实施教育补助助学工程。</t>
  </si>
  <si>
    <t>2020.12.01</t>
  </si>
  <si>
    <t>2021.02.28</t>
  </si>
  <si>
    <t>2021年叶县“雨露计划”短期技能上半年补助工程</t>
  </si>
  <si>
    <t>计划补助500名贫困户。</t>
  </si>
  <si>
    <t>为全县18个乡镇500名贫困群众实施短期技能补贴工程。</t>
  </si>
  <si>
    <t>2021.07.31</t>
  </si>
  <si>
    <t>2021年叶县春季“雨露计划”职业教育补助工程</t>
  </si>
  <si>
    <t>2021.06.01</t>
  </si>
  <si>
    <t>2021.08.31</t>
  </si>
  <si>
    <t>7、县金融办项目</t>
  </si>
  <si>
    <t>贷款贴息</t>
  </si>
  <si>
    <t>叶县2021年贫困户贷款贴息项目</t>
  </si>
  <si>
    <t>对全县贫困户贷款进行贴息。</t>
  </si>
  <si>
    <t>县金融办</t>
  </si>
  <si>
    <t>为贫困群众提供贷款贴息，鼓励贫困群众发展产业，拓宽增收渠道。</t>
  </si>
  <si>
    <t>该项目实施后可惠及贫困群众1136户，3976人。</t>
  </si>
  <si>
    <t>2020.01.01</t>
  </si>
  <si>
    <t>2020.12.30</t>
  </si>
  <si>
    <t>8、保安镇项目</t>
  </si>
  <si>
    <t>叶县2021年保安镇杨湾提灌站及配套设施建设项目</t>
  </si>
  <si>
    <t>水源泵站1座、水池1座100立方米，蓄水池1座200立方米，田间管网系统PE管道16700米，低压电力线缆350米。</t>
  </si>
  <si>
    <t>保安镇</t>
  </si>
  <si>
    <t>寨王村、大辛庄</t>
  </si>
  <si>
    <t>保安镇政府</t>
  </si>
  <si>
    <t>该项目建成后，可实现项目所在村林果种植等有效灌溉，发展壮大村集体经济，预估年收益6万元。同时，引导鼓励村内群众通过种植结构调整，拓宽增收渠道，惠及群众861人。</t>
  </si>
  <si>
    <t>项目实施后，可有效增加群众农业机井灌溉，惠及贫困群众110人。</t>
  </si>
  <si>
    <t>2021.07.17</t>
  </si>
  <si>
    <t xml:space="preserve">2021.09.05  </t>
  </si>
  <si>
    <t xml:space="preserve">2021.09.07       </t>
  </si>
  <si>
    <t>叶县2021年保安镇柳庄村白对龙虾产业养殖配套设施建设项目</t>
  </si>
  <si>
    <t>计划建设道路长1500米，宽4.5米，厚18厘米，配备200千瓦变压器一座。</t>
  </si>
  <si>
    <t>柳庄村</t>
  </si>
  <si>
    <t>该项目实施后，可提升产业养殖配套设施建设，发展壮大村集体经济，鼓励引导带动周边群众务工及发展养殖业，惠及群众1672人。</t>
  </si>
  <si>
    <t>项目实施后，可有效引导带动周边群众务工及发展养殖业，惠及贫困群众182人。</t>
  </si>
  <si>
    <t xml:space="preserve">2021.09.02     </t>
  </si>
  <si>
    <t xml:space="preserve">2021.09.04      </t>
  </si>
  <si>
    <t>9、辛店镇项目</t>
  </si>
  <si>
    <t>叶县2021年辛店镇新蒋庄村烟炕产业建设项目</t>
  </si>
  <si>
    <t>计划新建烟炕20座并购买设备等配套设施，每座烟炕建筑面积33.31平方米，建设晾晒棚318平方米，硬化750平方米，砌围墙145平方米，新打烟田灌溉机井4眼，深100米配备水泵水管配套设施。</t>
  </si>
  <si>
    <t>新蒋庄</t>
  </si>
  <si>
    <t>项目实施后，可有效解决本乡镇烟叶种植灌溉及烘炕不足问题，同时，增加村集体收入。引导村内群众通过种植结构调整，拓宽增收渠道，惠及群众1155人。</t>
  </si>
  <si>
    <t>该项目实施后，可有效带动全村38户145名贫困群众通过种植结构调整，拓宽增收渠道，惠及贫困群众145人。</t>
  </si>
  <si>
    <t>叶县2021年辛店镇联村共建村集体经济民宿农家院建设项目</t>
  </si>
  <si>
    <t>计划集中建设南王庄村民宿农家院，长42米，宽30米建设用地，拟建750平方米的民宿一处。</t>
  </si>
  <si>
    <t>南王庄村、东白庄、杨茂吴村</t>
  </si>
  <si>
    <t>该项目实施后，不仅可有效增加三个村村集体收益5万元/村。同时惠及群众4349人。</t>
  </si>
  <si>
    <t>该项目实施后，不仅可有效增加三个村村集体收益5万元/村。同时惠及贫困群众1448人。</t>
  </si>
  <si>
    <t>2021.08.20</t>
  </si>
  <si>
    <t>2021.08.25</t>
  </si>
  <si>
    <t>10、任店镇项目</t>
  </si>
  <si>
    <t>叶县2021年任店镇柳营村韭菜大棚种植项目</t>
  </si>
  <si>
    <t>计划建设韭菜种植大棚50座，每座长80米，宽8米，及其配套灌溉设施。</t>
  </si>
  <si>
    <t>柳营村</t>
  </si>
  <si>
    <t>该项目建成后，不仅发展壮大村集体经济。同时，可有效引导鼓励村内群众通过种植结构调整，拓宽增收渠道，惠及群众3514人。</t>
  </si>
  <si>
    <t>项目实施后，可带动全村11户建档立卡贫困户，户均年增收4000元。</t>
  </si>
  <si>
    <t>叶县2020年任店镇柳营村大棚种植项目</t>
  </si>
  <si>
    <t>计划建设种植日光大棚62座，灌溉设备一套（含无塔供水设备一套、主管、支管、灌溉喷头等），生产管理房90平方米。</t>
  </si>
  <si>
    <t>柳营村、任四村</t>
  </si>
  <si>
    <t>项目实施后，可有效带动本村及周边群众，通过调整种植结构，拓宽增收渠道惠及群众4444人。</t>
  </si>
  <si>
    <t>项目实施后，通过调整种植结构，拓宽增收渠道，惠及贫困群众36人</t>
  </si>
  <si>
    <t>2020.09.11</t>
  </si>
  <si>
    <t>2020.10.16</t>
  </si>
  <si>
    <t>2020.12.15</t>
  </si>
  <si>
    <t>2021.06.18</t>
  </si>
  <si>
    <t>11、龙泉乡项目</t>
  </si>
  <si>
    <t>叶县2021年龙泉乡全集村千亩蔬菜集约化生产项目</t>
  </si>
  <si>
    <t>计划新建智能化温室大棚3座，占地净面积13.5亩；新建春秋温室大棚3座，占地净面积19.8亩；新建保鲜冷库一座，建设面积320平方米，可储存蔬果500吨；购置肥水一体化控制系统及设备一套；购置温室大棚智能化控制系统及设备一套。</t>
  </si>
  <si>
    <t>龙泉乡</t>
  </si>
  <si>
    <t>全集村</t>
  </si>
  <si>
    <t>龙泉乡政府</t>
  </si>
  <si>
    <t>项目实施后，不仅可增收村集体经济受益，同时，引导扶持村内群众通过种植结构调整，拓宽增收渠道，惠及群众1877人。</t>
  </si>
  <si>
    <t>项目实施后，可引导扶持村内群众通过种植结构调整，拓宽增收渠道，可惠及村内贫困群众37人。</t>
  </si>
  <si>
    <t>2021.10.03</t>
  </si>
  <si>
    <t>叶县2021年龙泉乡全集村植物精华提取项目</t>
  </si>
  <si>
    <t>计划建设综合加工车间（主厂房）长22米、宽9.8米，两层约400平方米；无菌加工车间（30万级）80平方米 ；无菌灌装车间（10万级）30平方米；化验室（10万级）20平方米。加工设备、化验室设备、厂区建设、网络推广中心、80平方冷库一座、长30米、宽20米，600平方晒场一个。</t>
  </si>
  <si>
    <t>项目实施后，不仅可增收村集体经济受益，同时，引导扶持村内群众通过种植结构调整，拓宽增收渠道，惠及群众1877人。预计年收益120万元</t>
  </si>
  <si>
    <t>叶县2020年龙泉乡草厂村食用菌大棚、菇房建设项目</t>
  </si>
  <si>
    <t>计划新建无菌室一座：长14.5米，宽24.5米，高4.6米；灭菌室一座：长10米，宽18米，高4.6米；仿生态菇房2间含配套设施；新建库房一座，长30米，宽6.5米；大棚厂房30间含设备、育菇架；仿生态菇房3间，含菇房配套设施、设备及智能管控防生态系统。</t>
  </si>
  <si>
    <t>草厂村</t>
  </si>
  <si>
    <t>项目实施后，可有效带动本村及周边群众，通过调整种植结构，拓宽增收渠道惠及群众1130人。</t>
  </si>
  <si>
    <t>项目实施后可惠及贫困群众71人。</t>
  </si>
  <si>
    <t>叶县2020年龙泉乡大来庄村、大湾张村、白浩庄村村集体经济菜心种植及配套建设项目</t>
  </si>
  <si>
    <t>计划建设：1、管理房一排8间 ；冷库保护棚一栋；冷库房间2间；冷库制冷设备一套；原料农具存放仓库一间；成品分检储存仓库3排；院内空间硬化加每排房间前面路面硬化共计1000平方米。2、包装车间1栋，预留航车构件，钢构车间长27米，宽50米，高9米，包含车间内水，电安装及室内外地面。3、冷库保护棚1000平方米；冷库一座（2间）及全套制冷设备 180平方米；原料农机具存放仓库300平方米；成品库分检贮存仓库300平方米；管理房150平方米；院内空间房前路面硬化800平方米。</t>
  </si>
  <si>
    <t>大来庄村、大湾张村、白浩庄村</t>
  </si>
  <si>
    <t>项目实施后，可有效带动本村及周边群众，通过调整种植结构，拓宽增收渠道惠及群众3480人。</t>
  </si>
  <si>
    <t>项目实施后可惠及贫困群众581人。</t>
  </si>
  <si>
    <t>叶县2020年龙泉乡龙泉村迷迭香深加工建设项目</t>
  </si>
  <si>
    <t>计划建设厂房两座，总面积3240平方米，单座长45米、宽36米，共1620平方米；展厅及实验楼2295平方米（长51米、宽15米，三层），生产设备一套，围墙、水、电、消防等基础设施。</t>
  </si>
  <si>
    <t>龙泉村</t>
  </si>
  <si>
    <t>项目实施后，可有效带动本村及周边群众，通过调整种植结构，拓宽增收渠道惠及群众1877人。</t>
  </si>
  <si>
    <t>项目实施后可惠及贫困群众37人。</t>
  </si>
  <si>
    <t>12、常村镇项目</t>
  </si>
  <si>
    <t>畜牧养殖</t>
  </si>
  <si>
    <t>叶县2021年常村镇刘东华村村集体经济生猪养殖综合体配套建设项目</t>
  </si>
  <si>
    <t>计划新建C25水泥混凝土入场道路长1650米，宽4.5米，厚度18厘米，共计7245平方米；铺设碎石辅料垫层厚度15厘米，共计5500平方米；新建机井一眼，井深400米，直径40厘米,钢筋混凝土焊接管。</t>
  </si>
  <si>
    <t>常村镇政府</t>
  </si>
  <si>
    <t>项目实施后，可带动附近群众引导鼓励发展畜牧养殖业，发展壮大村集体经济，惠及群众2044人。</t>
  </si>
  <si>
    <t>项目实施后，可有效带动、吸纳贫困群众就近务工。同时，调整引导畜牧养殖，拓宽增收渠道，惠及贫困群众809人。</t>
  </si>
  <si>
    <t>2021.08.15</t>
  </si>
  <si>
    <t>叶县2021年常村镇下马庄村村集体经济艾草深加工车间建设项目</t>
  </si>
  <si>
    <t>计划新建厂区排水工程：600米DN500混凝土管，窨井12座；晾晒场地：长70米，宽80米，厚150厘米砂砾石垫层5600平方米；晾晒场地坪长70米，宽80米，厚18厘米混凝土面层，共计5600平方米；消防水池一座：长24米，宽10米，高2米，下挖土方400立方米；C20混凝土，壁厚15厘米，底厚25厘米；成品储藏室：砖混结构长15米，宽11米产品储藏一处；无尘车间改造工程：50米×13米，环氧地坪650平方米，155元/平方米；50米长×4.5米高落地钢化玻璃隔断270平方米；轻质铝合金吊顶650平方米。</t>
  </si>
  <si>
    <t>下马庄村</t>
  </si>
  <si>
    <t>项目实施后，在增加村集体经济收益同时，可通过吸纳群众就近务工，拓宽群众增收渠道，惠及群众1009人。</t>
  </si>
  <si>
    <t>项目实施后，可通过吸纳村内群众及贫困群众就近务工，拓宽增收渠道，惠及群众535人。</t>
  </si>
  <si>
    <t>13、水寨乡项目</t>
  </si>
  <si>
    <t>叶县2021年水寨乡老街村牛羊养殖村集体经济项目</t>
  </si>
  <si>
    <t>计划建设育肥养殖园区一座，占地12亩。计划扩建牛舍一座，长18米，宽8米，高4.5米；羊舍一座，长65米，宽8.8米，高3.5米。新建托羊舍3座，每座长65米，宽8.8米，高3.5米；园区内建设客户临时休息室5间100平方米；洽谈室、厨房、餐厅30平方米；新建检验及检疫中心30平方米，配备检验及检疫设备一套；新建后勤保障中心50平方米，设立财务室20平方米，卫生间30平方米；硬化羊舍内通行路1000平方米；建设青储设施一座，配电设施一套；新建机井1眼，配套水泵、水罐、羊舍铺设饮水管网等配套设施。</t>
  </si>
  <si>
    <t>水寨乡</t>
  </si>
  <si>
    <t>老街村</t>
  </si>
  <si>
    <t>水寨乡政府</t>
  </si>
  <si>
    <t>项目实施后，可增加村集体经济收入，惠及群众1384人。</t>
  </si>
  <si>
    <t>务工吸纳贫困人口20人每人年均务工增加收益8000元。村集体收益80000元.</t>
  </si>
  <si>
    <t>叶县2021年水寨乡伍刘村村集体经济红叶石楠种植项目</t>
  </si>
  <si>
    <t>计划项目占地10亩，新建种植大棚2座，每座长44米，宽64米，高5米；新建仓库一座，占地1亩；建设办公用房一座100平方米；配备园区水电设施及其相关配套设施；购置运输车1台；穴盘装料机一台；育苗架400个及其他相关育苗设施。</t>
  </si>
  <si>
    <t>伍刘村</t>
  </si>
  <si>
    <t>项目实施后，可增加村集体经济收入，惠及群众1071人。</t>
  </si>
  <si>
    <t>可带动贫困户务工、增加村集体经济收益</t>
  </si>
  <si>
    <t>叶县2021年水寨乡河北赵庄村村集体经济一次性纸杯生产项目</t>
  </si>
  <si>
    <t>购买3台SW-09型纸杯成型机及消防设施一套。</t>
  </si>
  <si>
    <t>河北赵庄村</t>
  </si>
  <si>
    <t>该项目实施后，可有效增加本村集体收益5万元，惠及贫困群众43人。</t>
  </si>
  <si>
    <t>叶县2021年水寨乡蔡寺村村集体经济入股太康村俏福匠家居厂项目</t>
  </si>
  <si>
    <t>入股太康村俏福匠家居厂，购买KE-368J型封边机1台、数控加工中心-2.8M全自动开料机及其配套设备1套。</t>
  </si>
  <si>
    <t>蔡寺村</t>
  </si>
  <si>
    <t>该项目实施后，可有效增加本村集体收益5万元，惠及贫困群众36人。</t>
  </si>
  <si>
    <t>14、夏李乡项目</t>
  </si>
  <si>
    <t>叶县2020年夏李乡岳楼村村集体经济菌类特色大棚种植项目</t>
  </si>
  <si>
    <t>计划建设瓜果特色大棚种植项目，使用钢结构建设大棚4座。每座长51米，宽16米，肩高2米，顶高5米。共计占地20亩。</t>
  </si>
  <si>
    <t>夏李乡</t>
  </si>
  <si>
    <t>岳楼村</t>
  </si>
  <si>
    <t>夏李乡政府</t>
  </si>
  <si>
    <t>项目实施后，可有效带动该村及周边群众，通过调整种植结构发展产业种植，拓宽增收渠道，惠及群众2008人。</t>
  </si>
  <si>
    <t>该项目实施后，可有效带动本村及周边贫困群众通过调整种植结构，拓宽增收渠道，惠及贫困群众51人。</t>
  </si>
  <si>
    <t>2021.07.25</t>
  </si>
  <si>
    <t>15、田庄乡项目</t>
  </si>
  <si>
    <t>叶县2021年田庄乡牛庄村千亩高油酸花生育种和优质小麦繁育基地项目</t>
  </si>
  <si>
    <t>计划购置花生联合收割机一台、704拖拉机一台、打捆机一台、大型200型农用拖拉机一台、花生选果机一台、花生脱粒机一台、花生播种机一台、变压器1台、仓库及地坪硬化1334平方米。</t>
  </si>
  <si>
    <t>田庄乡</t>
  </si>
  <si>
    <t>牛庄村</t>
  </si>
  <si>
    <t>田庄乡政府</t>
  </si>
  <si>
    <t>项目可带动该村群众913人发展种植产业，增加集体经济收入。</t>
  </si>
  <si>
    <t>可带动全乡贫困群众22人，发展种植，拓宽收入渠道</t>
  </si>
  <si>
    <t>叶县2021年田庄乡邵奉街村瘸子烩面农产品产业园建设项目</t>
  </si>
  <si>
    <t>计划建设生产车间3座，占地2400平方米（每座800平方米）；冷库1座，占地400平方米；辅助用房800平方米；购置辣椒油全自动生产线1套，全自动烩面片生产包装流水线1套，菜籽油生产灌装流水线1套，小磨油、芝麻酱生产灌装线1套，复合调味料、烩面料全自动生产线1套。</t>
  </si>
  <si>
    <t>邵奉街村</t>
  </si>
  <si>
    <t>该项目实施后，不仅可增加村集体经济收益。同时，可引导群众通过调整种植结构及吸纳贫困群众务工拓宽群众增收渠道，惠及群众1236人。</t>
  </si>
  <si>
    <t>该项目实施后，不仅可增加村集体经济收益。同时，可引导群众通过调整种植结构及吸纳贫困群众务工拓宽群众增收渠道，惠及贫困群众18人。</t>
  </si>
  <si>
    <t>叶县2020年田庄乡现代农业产业园项目</t>
  </si>
  <si>
    <t>计划建设暖棚26个,占地32亩；办公用房，约70平方米；分拣车间，约320平方米；大拱棚20座，约35亩；温室6座，约11亩；流转土地3500亩，购置玉米青储机一台、1604拖拉机一台、旋耕机一台、秸秆还田机一台、深松机一台、免耕施肥播种机一台，大力发展青储玉米和良种小麦轮作种植。</t>
  </si>
  <si>
    <t>东李村
道庄村</t>
  </si>
  <si>
    <t>项目建成后可实现年产值2300万元，集体及农户实现收入1089.1万元，能带动周边5个村庄，1800户，6500口人发展，直接吸纳300余名群众务工，取得劳务收入。</t>
  </si>
  <si>
    <t>可带动全乡贫困群众160户，发展种植，拓宽收入渠道</t>
  </si>
  <si>
    <t>叶县2020年田庄乡武楼村优质小麦及花生育种繁育基地建设项目</t>
  </si>
  <si>
    <t>计划新建厂房777平方米、硬化地坪962平方米。机械购置：变压器、花生选果机、花生脱粒机、种子色选机、大型农用拖拉机、旋耕机、播种机、自走式花生摘果机、花生小麦烘干机等各一台。</t>
  </si>
  <si>
    <t>武楼村</t>
  </si>
  <si>
    <t>项目可增加村集体经济收入，辐射带动周边群众种植花生8000余亩。</t>
  </si>
  <si>
    <t>可带动全乡贫困群众132户，发展种植，拓宽收入渠道</t>
  </si>
  <si>
    <t>16、马庄乡项目</t>
  </si>
  <si>
    <t>叶县2020年马庄乡雷庄村活羊交易市场建设项目</t>
  </si>
  <si>
    <t>计划建设活羊交易大厅，安装全国活羊价格电子屏幕，临时存放圈舍4000平方米及配套设施等。</t>
  </si>
  <si>
    <t>马庄回族乡</t>
  </si>
  <si>
    <t>雷庄村</t>
  </si>
  <si>
    <t>马庄乡政府</t>
  </si>
  <si>
    <t>项目可带动该村群众1052人，发展养殖产业，拓宽增收渠道。预计可增加集体净收入11万元</t>
  </si>
  <si>
    <t>该项目可带动全乡贫困群众40人，发展养殖，拓宽增收渠道。</t>
  </si>
  <si>
    <t>叶县2020年马庄乡李庄村食用菌大棚建设项目</t>
  </si>
  <si>
    <t>计划建设1、建设11座食用菌种植大棚共计3382.5平方米；2、建设一座冷库共计100立方米；3、硬化晾晒场650平方米；4、建设办公室、水井、电力及其相关配套设施。</t>
  </si>
  <si>
    <t>李庄村</t>
  </si>
  <si>
    <t>项目可带动该村群众1231人，发展种植产业，拓宽增收渠道。预计可增加集体净收入5万元</t>
  </si>
  <si>
    <t>该项目可带动全乡贫困群众28人，发展种植，拓宽增收渠道。</t>
  </si>
  <si>
    <t>叶县2021年马庄乡大陈庄村种羊养殖项目</t>
  </si>
  <si>
    <t>计划建设1、羊舍1500平方米及配套设施；2、建设各羊舍视频监管信息系统、羊舍饮水管网等。3、水井及配套；4、变压器一台及配套设施。</t>
  </si>
  <si>
    <t>大陈庄村</t>
  </si>
  <si>
    <t>该项目建成投产后，可以带动本村6户建档立卡户就地就业和带贫增收，预计增加村集体经济收入12万元，惠及群众673人。</t>
  </si>
  <si>
    <t>该项目建成投产后，通过安排就业和带贫救助，可以带动本村6户建档立卡户就地就业和带贫增收，带动全乡及周边300户群众发展养殖业。</t>
  </si>
  <si>
    <t>2021.09.01</t>
  </si>
  <si>
    <t>2021.11.15</t>
  </si>
  <si>
    <t>叶县2020年马庄乡习楼村村集体经济速冻食品加工项目</t>
  </si>
  <si>
    <t>计划建设钢结构车间1栋，建筑面积1960平方米，冷库4座（原料库216平方米、成品库144平方米、速冻库50.76平方米、腌制库29.7平方米），配备中央空调制冷面积1200立方米。</t>
  </si>
  <si>
    <t>习楼村</t>
  </si>
  <si>
    <t>项目实施后，可带动附近群众引导鼓励发展畜牧养殖业，发展壮大村集体经济，预计为村集体增加收入15万元，惠及群众1982人。</t>
  </si>
  <si>
    <t>项目实施后，入股分红、务工或直接带贫,可吸纳劳动力600人，贫困劳动力60人。</t>
  </si>
  <si>
    <t>17、洪庄杨镇项目</t>
  </si>
  <si>
    <t>叶县2021年洪庄杨镇蒋湾村花生深加工项目</t>
  </si>
  <si>
    <t>本项目规划总占地面积约 8000平方米（约合12亩），建设钢结构生产车间2栋，建筑面积1175平方米；建设钢结构料仓1栋，建筑面积120平方米；购置生产加工设备。厂区路面硬化及配套、给排水、电气和绿化等工程等。</t>
  </si>
  <si>
    <t>洪庄杨镇</t>
  </si>
  <si>
    <t>蒋湾村</t>
  </si>
  <si>
    <t>洪庄杨镇政府</t>
  </si>
  <si>
    <t>每年收益30万元。项目实施后带动户贫困户就近务工，带动村级集体经济收入，贫困群众对项目实施效果非常满意</t>
  </si>
  <si>
    <t>带动贫困户11户34人，户均增收1.5万元</t>
  </si>
  <si>
    <t>叶县2021年洪庄杨镇王庄村日光大棚项目二期建设项目</t>
  </si>
  <si>
    <t>新建长100米、宽10米的日光大棚10座，长80米、宽10米温室育苗棚1座，配套机井1眼。</t>
  </si>
  <si>
    <t>王庄村</t>
  </si>
  <si>
    <t>每年收益20万元。项目实施好带动10户贫困户就近务工，带动村级集体经济收入，贫困群众对项目实施效果非常满意</t>
  </si>
  <si>
    <t>务工吸纳贫困人口10人、每人年均务工增加收益4000元</t>
  </si>
  <si>
    <t>18、盐都街道项目</t>
  </si>
  <si>
    <t>乡村旅游</t>
  </si>
  <si>
    <t>叶县2021年盐都街道李村集体经济项目</t>
  </si>
  <si>
    <t>李村亲子乐园加餐厅扩建项目1.计划建设围墙800米。2.计划土地平整7000平方米（280*25米）。3.计划硬化沥青道路800平方米（4*200米）。4.计划草坪5000平方米（200*25米）。5.园区配套基础设施一套。6.计划建设园区大门。新建餐厅45平方米（长7米，高6.5米）以及餐厅装饰装修等。</t>
  </si>
  <si>
    <t>盐都街道办事处</t>
  </si>
  <si>
    <t>李村</t>
  </si>
  <si>
    <t>充分利用本村资源优势，采取“村集体+贫困群众+入股”的合作方式，发展乡村休闲旅游项目，鼓励引导群众通过旅游特色产业发展，拓宽增收渠道，惠及群众1742人，预期增加村集体经济年收益5万元。</t>
  </si>
  <si>
    <t>项目实施后可吸纳贫困群众就近务工7人，鼓励引导村内群众进行种植结构调整，拓宽群众增收渠道。</t>
  </si>
  <si>
    <t>19、昆阳街道项目</t>
  </si>
  <si>
    <t>叶县2021年昆阳街道三里湾村、大王庄村、聂楼村特色水果种植大棚种植项目</t>
  </si>
  <si>
    <t>计划新建特色水果种植大棚29座及配套设施。每座大棚长100米，宽8米，肩高2米，脊高4米。</t>
  </si>
  <si>
    <t>昆阳街道办事处</t>
  </si>
  <si>
    <t>三里湾村、大王庄村、聂楼村</t>
  </si>
  <si>
    <t>每年每亩产出特色水果1000斤，按市场价每斤5元。项目实施好带15贫困户发展特色水果种植产业，带动村级集体经济收入，改善村内生态环境。</t>
  </si>
  <si>
    <t>吸纳贫困人口15人务工。解决贫困户人口就业难的问题，并帮助贫困户增加收入。</t>
  </si>
  <si>
    <t>2021.09.20</t>
  </si>
  <si>
    <t>叶县2021年昆阳街道圪垱店村、陈庄花卉及草莓大棚种植项目</t>
  </si>
  <si>
    <t>计划新建花卉及草莓种植大棚10座及配套设施等。每座大棚长95米。宽12米、肩高2米、 脊高4米。</t>
  </si>
  <si>
    <t>圪垱店村、陈庄村</t>
  </si>
  <si>
    <t>每年每亩产出应季蔬菜1000斤，按市场价每斤3元。项目实施后带动7贫困户发展蔬菜种植产业，带动村级集体经济收入，改善村内生态环境。</t>
  </si>
  <si>
    <t>吸纳贫困人口30人务工。解决贫困户人口就业难的问题，并帮助贫困户增加收入。</t>
  </si>
  <si>
    <t>叶县2021年昆阳街道潘寨村豆腐深加工建设项目</t>
  </si>
  <si>
    <t>该项目占地面积4590平方米（约6.9亩），总建筑面积1550平方米。项目新建钢结构厂房1栋，建筑面积1500平方米；新建辅助用房，建筑面积50平方米。道路硬化900平方米。包含土建工程，电气、给排水、通风工程及生产配套设施工程。</t>
  </si>
  <si>
    <t>潘寨村</t>
  </si>
  <si>
    <t>项目实施后，在增加村集体经济受益同时，可吸纳带动贫困群众就近务工15人，惠及群众1792人。</t>
  </si>
  <si>
    <t>项目实施后，可吸纳贫困群众就近务工15人，每人年收益不低于5000元，惠及贫困群众34人。</t>
  </si>
  <si>
    <t>20、邓李乡项目</t>
  </si>
  <si>
    <t>叶县2021年邓李乡大魏庄村再生资源再利用项目</t>
  </si>
  <si>
    <t>新建长80米，宽32米，高9米储料库2座。</t>
  </si>
  <si>
    <t>邓李乡</t>
  </si>
  <si>
    <t>大魏庄村</t>
  </si>
  <si>
    <t>邓李乡政府</t>
  </si>
  <si>
    <t>该项目实施后，可在发展壮大村集体经济同时，吸纳村内群众就近务工，惠及群众1996人，预期增加村集体经济年收益10万元。</t>
  </si>
  <si>
    <t>项目实施后，可吸纳贫困群众就近务工，拓宽增收渠道，惠及贫困群众24人。</t>
  </si>
  <si>
    <t>叶县2021年邓李乡北碾张村饲草加工扩建项目</t>
  </si>
  <si>
    <t>新建生产加工厂房2座，其中长40米，宽30米，高7米一座；长48米，宽22米，高7米一座；场地硬化800平方米，配备消防设施配套，购瑞锋6000A花生剥壳机1套，恒泽GS968联合花生收获机1台，华盛1500花生秧揉丝机1台，恩科2020型自动上料机1台，山东框盛HY120-80型花生秧液压打包机1台，山东鲁工930型抓车2台，雷沃150拖拉机2台，沃得9YGQ1300C秸秆捡拾机1套。</t>
  </si>
  <si>
    <t>北碾张村</t>
  </si>
  <si>
    <t>该项目实施后，可在发展壮大村集体经济同时，吸纳村内群众就近务工，惠及群众1025人，预期增加村集体经济年收益8万元。</t>
  </si>
  <si>
    <t>项目实施后，可吸纳贫困群众就近务工，拓宽增收渠道，惠及贫困群众55人。</t>
  </si>
  <si>
    <t>21、仙台镇项目</t>
  </si>
  <si>
    <t>叶县2020年仙台镇崔王村肉牛养殖园区建设项目</t>
  </si>
  <si>
    <t>计划建设员工宿舍面积270平方米，化粪池180平方米，饲料库650平方米；饲槽长210米，宽60厘米，牛床面积：2880平方米，饲料安化池300平方米，拌料机、抓草机、饲料粉碎机、饲料青贮机以及牛舍建筑面积2700平方米，设施用房建筑面积：28平方米，配套机井1眼，变压器配套，地面硬化3400平方米。</t>
  </si>
  <si>
    <t>崔王村</t>
  </si>
  <si>
    <t>项目实施后，可带动附近群众引导鼓励发展畜牧养殖业，发展壮大村集体经济，惠及群众1690人。</t>
  </si>
  <si>
    <t>项目实施后，可有效带动、吸纳贫困群众就近务工。同时，引导扶持牛羊养殖，拓宽增收渠道，惠及贫困群众65人。</t>
  </si>
  <si>
    <t>2019.09.30</t>
  </si>
  <si>
    <t>2020.06.30</t>
  </si>
  <si>
    <t>叶县2021年仙台镇黄李村生态门产业项目</t>
  </si>
  <si>
    <t>计划建设厂房670平方米、厂房硬化660平方米、道路硬化230平方米，购置机器设备11套。</t>
  </si>
  <si>
    <t>黄李村</t>
  </si>
  <si>
    <t>该项目实施后，预估年产生态门4500套，产值135万，利润11万。在发展壮大村集体经济同时，吸纳贫困群众就近务工，惠及群众2496人。</t>
  </si>
  <si>
    <t>该项目实施后，在发展壮大村集体经济同时，可吸纳贫困群众就近务工，惠及贫困群众53人，预计年增加收入4500元。</t>
  </si>
  <si>
    <t>叶县2021年仙台镇王老君村香菇产业项目</t>
  </si>
  <si>
    <t>计划新建：1、建设大棚：砖、钢管、胶单,180平方米；2、围栏：围网、水泥桩结构,7800平方米；3、大棚内设施：砖.钢管,3600平方米。</t>
  </si>
  <si>
    <t>王老君</t>
  </si>
  <si>
    <t>该项目通过发展香菇生产、标准化生产，有利于示范推广农业新品种、新技术，大力拓宽农民增收的渠道，，吸纳更多贫困户就近就业，减少务工成本，惠及群众1485人。</t>
  </si>
  <si>
    <t>该项目实施后，大力拓宽农民增收的渠道，吸纳更多贫困户就近就业，同时增加集体经济收入。</t>
  </si>
  <si>
    <t>22、叶邑镇项目</t>
  </si>
  <si>
    <t>叶县2021年叶邑镇南大王庄村帅宇香菇种植基地</t>
  </si>
  <si>
    <t>香菇种植深加工大棚占地100亩，50亩正在筹建中。建成钢管骨架大棚30座及其配套设施（方钢架子，水管，喷雾，增压设备，双层防晒网，薄膜），仓储房及展厅220平方米，120平方米冷库两个压缩机等等。</t>
  </si>
  <si>
    <t>叶邑镇</t>
  </si>
  <si>
    <t>南大王庄</t>
  </si>
  <si>
    <t>叶邑镇政府</t>
  </si>
  <si>
    <t>项目实施后，不仅可增收村集体经济受益，同时，引导扶持村内群众通过种植结构调整，拓宽增收渠道，惠及群众1297人。</t>
  </si>
  <si>
    <t>项目实施后，可引导扶持村内群众通过种植结构调整，拓宽增收渠道，可惠及村内贫困群众112户，4100人。</t>
  </si>
  <si>
    <t>叶县2021年叶邑镇夏庄村阳光玫瑰葡萄种植</t>
  </si>
  <si>
    <t>计划建设塑料大棚64座,其中:长115米，宽2.8米，16座；长120米，宽2.8米，12座；长125米，宽2.8米，28座；长128米，宽2.8米，8座；围栏650米，20吨无塔水罐一个及灌溉配套设施，水泥路长500米，宽4.5米，厚0.18米。</t>
  </si>
  <si>
    <t>夏庄</t>
  </si>
  <si>
    <t>项目实施后，预估年受益100万元，在发展壮大村集体经济同时，引导扶持村内群众通过种植结构调整，拓宽增收渠道，惠及群众1310人。</t>
  </si>
  <si>
    <t>项目实施后，可引导扶持村内群众通过种植结构调整，拓宽增收渠道，可惠及村内贫困群众27人。</t>
  </si>
  <si>
    <t>叶县2021年叶邑镇杜庄村村集体经济豆制品加工厂</t>
  </si>
  <si>
    <t>计划新建一座集体经济豆制品加工厂，建设内容：烘干车间528平方米，长44米，宽12米、高3.5米：铺设地板砖500平方米：机械设备一套（其中包括联磨、压榨台、切花机、锅炉、烘干机、油炸机）；污水处理管道300米，水池2个，长5米，深3米，污水处理机一台。</t>
  </si>
  <si>
    <t>杜庄</t>
  </si>
  <si>
    <t>项目实施后，预估年受益20万元，在发展壮大村集体经济同时，引导扶持村内群众通过种植结构调整，拓宽增收渠道，惠及群众1815人。</t>
  </si>
  <si>
    <t>项目实施后，可引导扶持村内群众通过种植结构调整，拓宽增收渠道，可惠及村内贫困群众491人。</t>
  </si>
  <si>
    <t>2021.07.12</t>
  </si>
  <si>
    <t>23、九龙街道项目</t>
  </si>
  <si>
    <t>叶县2021年九龙街道堤郑村村集体经济高效温室大棚种植项目</t>
  </si>
  <si>
    <t>高效温室大棚4座种植草莓大棚跨度10米、长度80米、肩高2米、 脊高4米。矩形钢骨架铺设优质透光耐高温薄膜附带自动卷膜设备及灌溉设备，加温设备，电机水泵和工作管理房。</t>
  </si>
  <si>
    <t>九龙街道办事处</t>
  </si>
  <si>
    <t>堤郑村</t>
  </si>
  <si>
    <t>该项目实施后，可有效增加本村集体收益5万元，惠及贫困群众27人。</t>
  </si>
  <si>
    <t>2021.07.28</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</si>
</sst>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176" formatCode="0.00_ "/>
    <numFmt numFmtId="41" formatCode="_ * #,##0_ ;_ * \-#,##0_ ;_ * &quot;-&quot;_ ;_ @_ "/>
    <numFmt numFmtId="177" formatCode="0_ "/>
    <numFmt numFmtId="43" formatCode="_ * #,##0.00_ ;_ * \-#,##0.00_ ;_ * &quot;-&quot;??_ ;_ @_ "/>
    <numFmt numFmtId="178" formatCode="0_);[Red]\(0\)"/>
    <numFmt numFmtId="179" formatCode="yyyy&quot;年&quot;m&quot;月&quot;d&quot;日&quot;;@"/>
  </numFmts>
  <fonts count="29">
    <font>
      <sz val="11"/>
      <color theme="1"/>
      <name val="宋体"/>
      <charset val="134"/>
      <scheme val="minor"/>
    </font>
    <font>
      <sz val="25"/>
      <color theme="1"/>
      <name val="宋体"/>
      <charset val="134"/>
    </font>
    <font>
      <sz val="11"/>
      <color theme="1"/>
      <name val="宋体"/>
      <charset val="134"/>
    </font>
    <font>
      <sz val="20"/>
      <color theme="1"/>
      <name val="黑体"/>
      <charset val="134"/>
    </font>
    <font>
      <sz val="30"/>
      <name val="方正小标宋简体"/>
      <charset val="134"/>
    </font>
    <font>
      <sz val="11"/>
      <name val="宋体"/>
      <charset val="134"/>
    </font>
    <font>
      <b/>
      <sz val="11"/>
      <name val="宋体"/>
      <charset val="134"/>
    </font>
    <font>
      <b/>
      <sz val="12"/>
      <name val="宋体"/>
      <charset val="134"/>
    </font>
    <font>
      <sz val="11"/>
      <color rgb="FF000000"/>
      <name val="宋体"/>
      <charset val="134"/>
    </font>
    <font>
      <sz val="11"/>
      <color rgb="FF9C6500"/>
      <name val="宋体"/>
      <charset val="0"/>
      <scheme val="minor"/>
    </font>
    <font>
      <b/>
      <sz val="11"/>
      <color theme="1"/>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2"/>
      <name val="宋体"/>
      <charset val="134"/>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10" applyNumberFormat="0" applyFont="0" applyAlignment="0" applyProtection="0">
      <alignment vertical="center"/>
    </xf>
    <xf numFmtId="0" fontId="14"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6" fillId="0" borderId="12" applyNumberFormat="0" applyFill="0" applyAlignment="0" applyProtection="0">
      <alignment vertical="center"/>
    </xf>
    <xf numFmtId="0" fontId="14" fillId="22" borderId="0" applyNumberFormat="0" applyBorder="0" applyAlignment="0" applyProtection="0">
      <alignment vertical="center"/>
    </xf>
    <xf numFmtId="0" fontId="20" fillId="0" borderId="14" applyNumberFormat="0" applyFill="0" applyAlignment="0" applyProtection="0">
      <alignment vertical="center"/>
    </xf>
    <xf numFmtId="0" fontId="14" fillId="24" borderId="0" applyNumberFormat="0" applyBorder="0" applyAlignment="0" applyProtection="0">
      <alignment vertical="center"/>
    </xf>
    <xf numFmtId="0" fontId="19" fillId="17" borderId="11" applyNumberFormat="0" applyAlignment="0" applyProtection="0">
      <alignment vertical="center"/>
    </xf>
    <xf numFmtId="0" fontId="28" fillId="17" borderId="8" applyNumberFormat="0" applyAlignment="0" applyProtection="0">
      <alignment vertical="center"/>
    </xf>
    <xf numFmtId="0" fontId="25" fillId="20" borderId="13" applyNumberFormat="0" applyAlignment="0" applyProtection="0">
      <alignment vertical="center"/>
    </xf>
    <xf numFmtId="0" fontId="11" fillId="25" borderId="0" applyNumberFormat="0" applyBorder="0" applyAlignment="0" applyProtection="0">
      <alignment vertical="center"/>
    </xf>
    <xf numFmtId="0" fontId="14" fillId="18" borderId="0" applyNumberFormat="0" applyBorder="0" applyAlignment="0" applyProtection="0">
      <alignment vertical="center"/>
    </xf>
    <xf numFmtId="0" fontId="16" fillId="0" borderId="9" applyNumberFormat="0" applyFill="0" applyAlignment="0" applyProtection="0">
      <alignment vertical="center"/>
    </xf>
    <xf numFmtId="0" fontId="10" fillId="0" borderId="7" applyNumberFormat="0" applyFill="0" applyAlignment="0" applyProtection="0">
      <alignment vertical="center"/>
    </xf>
    <xf numFmtId="0" fontId="12" fillId="6" borderId="0" applyNumberFormat="0" applyBorder="0" applyAlignment="0" applyProtection="0">
      <alignment vertical="center"/>
    </xf>
    <xf numFmtId="0" fontId="9" fillId="3" borderId="0" applyNumberFormat="0" applyBorder="0" applyAlignment="0" applyProtection="0">
      <alignment vertical="center"/>
    </xf>
    <xf numFmtId="0" fontId="11" fillId="9" borderId="0" applyNumberFormat="0" applyBorder="0" applyAlignment="0" applyProtection="0">
      <alignment vertical="center"/>
    </xf>
    <xf numFmtId="0" fontId="14" fillId="19" borderId="0" applyNumberFormat="0" applyBorder="0" applyAlignment="0" applyProtection="0">
      <alignment vertical="center"/>
    </xf>
    <xf numFmtId="0" fontId="11" fillId="15" borderId="0" applyNumberFormat="0" applyBorder="0" applyAlignment="0" applyProtection="0">
      <alignment vertical="center"/>
    </xf>
    <xf numFmtId="0" fontId="11" fillId="13"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4" fillId="21" borderId="0" applyNumberFormat="0" applyBorder="0" applyAlignment="0" applyProtection="0">
      <alignment vertical="center"/>
    </xf>
    <xf numFmtId="0" fontId="14" fillId="30"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1" fillId="4" borderId="0" applyNumberFormat="0" applyBorder="0" applyAlignment="0" applyProtection="0">
      <alignment vertical="center"/>
    </xf>
    <xf numFmtId="0" fontId="14" fillId="26" borderId="0" applyNumberFormat="0" applyBorder="0" applyAlignment="0" applyProtection="0">
      <alignment vertical="center"/>
    </xf>
    <xf numFmtId="0" fontId="14" fillId="31" borderId="0" applyNumberFormat="0" applyBorder="0" applyAlignment="0" applyProtection="0">
      <alignment vertical="center"/>
    </xf>
    <xf numFmtId="0" fontId="11" fillId="8" borderId="0" applyNumberFormat="0" applyBorder="0" applyAlignment="0" applyProtection="0">
      <alignment vertical="center"/>
    </xf>
    <xf numFmtId="0" fontId="14" fillId="28" borderId="0" applyNumberFormat="0" applyBorder="0" applyAlignment="0" applyProtection="0">
      <alignment vertical="center"/>
    </xf>
    <xf numFmtId="0" fontId="27" fillId="0" borderId="0"/>
  </cellStyleXfs>
  <cellXfs count="6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2" fillId="0" borderId="0" xfId="0" applyFont="1" applyFill="1" applyAlignment="1">
      <alignment horizontal="center" vertical="center" wrapText="1"/>
    </xf>
    <xf numFmtId="0" fontId="2" fillId="0" borderId="0" xfId="0" applyFo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justify"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justify" vertical="center"/>
    </xf>
    <xf numFmtId="0" fontId="5" fillId="0" borderId="0" xfId="0" applyFont="1" applyFill="1" applyAlignment="1">
      <alignment horizontal="center" vertical="center" wrapText="1"/>
    </xf>
    <xf numFmtId="0" fontId="5" fillId="0" borderId="0" xfId="0" applyFont="1" applyFill="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xf>
    <xf numFmtId="0" fontId="5" fillId="0" borderId="1" xfId="0" applyFont="1" applyFill="1" applyBorder="1" applyAlignment="1">
      <alignment horizontal="center" vertical="center" wrapText="1"/>
    </xf>
    <xf numFmtId="0" fontId="5" fillId="0" borderId="1" xfId="0" applyFont="1" applyFill="1" applyBorder="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49" applyFont="1" applyFill="1" applyBorder="1" applyAlignment="1">
      <alignment horizontal="justify" vertical="center" wrapText="1"/>
    </xf>
    <xf numFmtId="0" fontId="5" fillId="2" borderId="1" xfId="49" applyFont="1" applyFill="1" applyBorder="1" applyAlignment="1">
      <alignment horizontal="center" vertical="center" wrapText="1"/>
    </xf>
    <xf numFmtId="0" fontId="5" fillId="0" borderId="1" xfId="49" applyFont="1" applyFill="1" applyBorder="1" applyAlignment="1">
      <alignment horizontal="justify" vertical="center" wrapText="1"/>
    </xf>
    <xf numFmtId="0" fontId="6" fillId="0" borderId="1" xfId="49" applyFont="1" applyFill="1" applyBorder="1" applyAlignment="1">
      <alignment horizontal="center" vertical="center" wrapText="1"/>
    </xf>
    <xf numFmtId="0" fontId="6" fillId="0" borderId="5" xfId="49" applyFont="1" applyFill="1" applyBorder="1" applyAlignment="1">
      <alignment horizontal="center" vertical="center" wrapText="1"/>
    </xf>
    <xf numFmtId="0" fontId="6" fillId="0" borderId="6" xfId="49"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31" fontId="5" fillId="2"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178" fontId="5" fillId="0" borderId="1" xfId="0" applyNumberFormat="1" applyFont="1" applyFill="1" applyBorder="1" applyAlignment="1" applyProtection="1">
      <alignment horizontal="justify" vertical="center" wrapText="1"/>
    </xf>
    <xf numFmtId="178" fontId="5" fillId="0" borderId="1" xfId="0" applyNumberFormat="1"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wrapText="1"/>
    </xf>
    <xf numFmtId="179"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58" fontId="5" fillId="0" borderId="1" xfId="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4"/>
  <sheetViews>
    <sheetView tabSelected="1" view="pageBreakPreview" zoomScale="55" zoomScaleNormal="100" workbookViewId="0">
      <selection activeCell="M49" sqref="M49"/>
    </sheetView>
  </sheetViews>
  <sheetFormatPr defaultColWidth="9" defaultRowHeight="14.4"/>
  <cols>
    <col min="1" max="1" width="5.65740740740741" style="3" customWidth="1"/>
    <col min="2" max="2" width="16.6574074074074" style="3" customWidth="1"/>
    <col min="3" max="3" width="10.1111111111111" style="4" customWidth="1"/>
    <col min="4" max="4" width="16.6574074074074" style="4" customWidth="1"/>
    <col min="5" max="5" width="37.4907407407407" style="5" customWidth="1"/>
    <col min="6" max="6" width="10.1018518518519" style="6" customWidth="1"/>
    <col min="7" max="7" width="11.9351851851852" style="4" customWidth="1"/>
    <col min="8" max="8" width="15.8703703703704" style="3" customWidth="1"/>
    <col min="9" max="13" width="13.6296296296296" style="4" customWidth="1"/>
    <col min="14" max="14" width="14.462962962963" style="6" customWidth="1"/>
    <col min="15" max="15" width="28.6481481481481" style="4" customWidth="1"/>
    <col min="16" max="16" width="24.3333333333333" style="4" customWidth="1"/>
    <col min="17" max="20" width="13.6296296296296" style="4" customWidth="1"/>
    <col min="21" max="21" width="13.1203703703704" style="4" customWidth="1"/>
    <col min="22" max="16384" width="9" style="7"/>
  </cols>
  <sheetData>
    <row r="1" ht="37" customHeight="1" spans="1:2">
      <c r="A1" s="8" t="s">
        <v>0</v>
      </c>
      <c r="B1" s="8"/>
    </row>
    <row r="2" s="1" customFormat="1" ht="39" spans="1:21">
      <c r="A2" s="9" t="s">
        <v>1</v>
      </c>
      <c r="B2" s="9"/>
      <c r="C2" s="9"/>
      <c r="D2" s="9"/>
      <c r="E2" s="10"/>
      <c r="F2" s="11"/>
      <c r="G2" s="9"/>
      <c r="H2" s="9"/>
      <c r="I2" s="9"/>
      <c r="J2" s="9"/>
      <c r="K2" s="9"/>
      <c r="L2" s="9"/>
      <c r="M2" s="9"/>
      <c r="N2" s="11"/>
      <c r="O2" s="9"/>
      <c r="P2" s="9"/>
      <c r="Q2" s="9"/>
      <c r="R2" s="9"/>
      <c r="S2" s="9"/>
      <c r="T2" s="9"/>
      <c r="U2" s="9"/>
    </row>
    <row r="3" ht="15.6" spans="1:21">
      <c r="A3" s="12"/>
      <c r="B3" s="12"/>
      <c r="C3" s="12"/>
      <c r="D3" s="12"/>
      <c r="E3" s="13"/>
      <c r="F3" s="14"/>
      <c r="G3" s="12"/>
      <c r="H3" s="15"/>
      <c r="I3" s="12"/>
      <c r="J3" s="12"/>
      <c r="K3" s="12"/>
      <c r="L3" s="12"/>
      <c r="M3" s="12"/>
      <c r="N3" s="14"/>
      <c r="O3" s="12"/>
      <c r="P3" s="12"/>
      <c r="Q3" s="12"/>
      <c r="R3" s="12"/>
      <c r="S3" s="12"/>
      <c r="T3" s="46" t="s">
        <v>2</v>
      </c>
      <c r="U3" s="46"/>
    </row>
    <row r="4" s="2" customFormat="1" ht="25" customHeight="1" spans="1:21">
      <c r="A4" s="16" t="s">
        <v>3</v>
      </c>
      <c r="B4" s="16" t="s">
        <v>4</v>
      </c>
      <c r="C4" s="16" t="s">
        <v>5</v>
      </c>
      <c r="D4" s="16" t="s">
        <v>6</v>
      </c>
      <c r="E4" s="17" t="s">
        <v>7</v>
      </c>
      <c r="F4" s="18" t="s">
        <v>8</v>
      </c>
      <c r="G4" s="16" t="s">
        <v>9</v>
      </c>
      <c r="H4" s="16"/>
      <c r="I4" s="16" t="s">
        <v>10</v>
      </c>
      <c r="J4" s="16"/>
      <c r="K4" s="16"/>
      <c r="L4" s="16"/>
      <c r="M4" s="16"/>
      <c r="N4" s="18" t="s">
        <v>11</v>
      </c>
      <c r="O4" s="16" t="s">
        <v>12</v>
      </c>
      <c r="P4" s="18" t="s">
        <v>13</v>
      </c>
      <c r="Q4" s="16" t="s">
        <v>14</v>
      </c>
      <c r="R4" s="16"/>
      <c r="S4" s="16"/>
      <c r="T4" s="16"/>
      <c r="U4" s="16" t="s">
        <v>15</v>
      </c>
    </row>
    <row r="5" s="2" customFormat="1" ht="25" customHeight="1" spans="1:21">
      <c r="A5" s="16"/>
      <c r="B5" s="16"/>
      <c r="C5" s="16"/>
      <c r="D5" s="16"/>
      <c r="E5" s="19"/>
      <c r="F5" s="18"/>
      <c r="G5" s="20" t="s">
        <v>16</v>
      </c>
      <c r="H5" s="16" t="s">
        <v>17</v>
      </c>
      <c r="I5" s="16" t="s">
        <v>18</v>
      </c>
      <c r="J5" s="16" t="s">
        <v>19</v>
      </c>
      <c r="K5" s="16" t="s">
        <v>20</v>
      </c>
      <c r="L5" s="16" t="s">
        <v>21</v>
      </c>
      <c r="M5" s="16" t="s">
        <v>22</v>
      </c>
      <c r="N5" s="18"/>
      <c r="O5" s="16"/>
      <c r="P5" s="16"/>
      <c r="Q5" s="18" t="s">
        <v>23</v>
      </c>
      <c r="R5" s="18" t="s">
        <v>24</v>
      </c>
      <c r="S5" s="18" t="s">
        <v>25</v>
      </c>
      <c r="T5" s="18" t="s">
        <v>26</v>
      </c>
      <c r="U5" s="16"/>
    </row>
    <row r="6" s="2" customFormat="1" ht="25" customHeight="1" spans="1:21">
      <c r="A6" s="16"/>
      <c r="B6" s="16"/>
      <c r="C6" s="16"/>
      <c r="D6" s="16"/>
      <c r="E6" s="21"/>
      <c r="F6" s="18"/>
      <c r="G6" s="22"/>
      <c r="H6" s="16"/>
      <c r="I6" s="16"/>
      <c r="J6" s="16"/>
      <c r="K6" s="16"/>
      <c r="L6" s="16"/>
      <c r="M6" s="16"/>
      <c r="N6" s="18"/>
      <c r="O6" s="16"/>
      <c r="P6" s="16"/>
      <c r="Q6" s="18"/>
      <c r="R6" s="18"/>
      <c r="S6" s="18"/>
      <c r="T6" s="18"/>
      <c r="U6" s="16"/>
    </row>
    <row r="7" ht="25" customHeight="1" spans="1:21">
      <c r="A7" s="16"/>
      <c r="B7" s="16"/>
      <c r="C7" s="16"/>
      <c r="D7" s="16"/>
      <c r="E7" s="23"/>
      <c r="F7" s="18"/>
      <c r="G7" s="22"/>
      <c r="H7" s="16" t="s">
        <v>27</v>
      </c>
      <c r="I7" s="22">
        <f>I8+I41</f>
        <v>37254.186</v>
      </c>
      <c r="J7" s="22">
        <f>J8+J41</f>
        <v>4635.92</v>
      </c>
      <c r="K7" s="22">
        <f>K8+K41</f>
        <v>15778.23</v>
      </c>
      <c r="L7" s="22">
        <f>L8+L41</f>
        <v>6657.145</v>
      </c>
      <c r="M7" s="22">
        <f>M8+M41</f>
        <v>10182.891</v>
      </c>
      <c r="N7" s="18"/>
      <c r="O7" s="16"/>
      <c r="P7" s="16"/>
      <c r="Q7" s="18"/>
      <c r="R7" s="18"/>
      <c r="S7" s="18"/>
      <c r="T7" s="18"/>
      <c r="U7" s="16"/>
    </row>
    <row r="8" ht="25" customHeight="1" spans="1:21">
      <c r="A8" s="24" t="s">
        <v>28</v>
      </c>
      <c r="B8" s="25"/>
      <c r="C8" s="26"/>
      <c r="D8" s="26"/>
      <c r="E8" s="27"/>
      <c r="F8" s="28"/>
      <c r="G8" s="26"/>
      <c r="H8" s="29"/>
      <c r="I8" s="16">
        <f>I9+I12+I23+I26+I29+I31+I33+I36+I39</f>
        <v>21384.051</v>
      </c>
      <c r="J8" s="16">
        <f>J9+J12+J23+J26+J29+J31+J33+J36+J39</f>
        <v>1208.82</v>
      </c>
      <c r="K8" s="16">
        <f>K9+K12+K23+K26+K29+K31+K33+K36+K39</f>
        <v>4657.68</v>
      </c>
      <c r="L8" s="16">
        <f>L9+L12+L23+L26+L29+L31+L33+L36+L39</f>
        <v>5534.66</v>
      </c>
      <c r="M8" s="16">
        <f>M9+M12+M23+M26+M29+M31+M33+M36+M39</f>
        <v>9982.891</v>
      </c>
      <c r="N8" s="28"/>
      <c r="O8" s="26"/>
      <c r="P8" s="26"/>
      <c r="Q8" s="26"/>
      <c r="R8" s="26"/>
      <c r="S8" s="26"/>
      <c r="T8" s="26"/>
      <c r="U8" s="26"/>
    </row>
    <row r="9" ht="25" customHeight="1" spans="1:21">
      <c r="A9" s="30" t="s">
        <v>29</v>
      </c>
      <c r="B9" s="31"/>
      <c r="C9" s="26"/>
      <c r="D9" s="26"/>
      <c r="E9" s="27"/>
      <c r="F9" s="28"/>
      <c r="G9" s="26"/>
      <c r="H9" s="29"/>
      <c r="I9" s="16">
        <f>I10+I11</f>
        <v>1150</v>
      </c>
      <c r="J9" s="16">
        <f>J10+J11</f>
        <v>0</v>
      </c>
      <c r="K9" s="16">
        <f>K10+K11</f>
        <v>0</v>
      </c>
      <c r="L9" s="16">
        <f>L10+L11</f>
        <v>1150</v>
      </c>
      <c r="M9" s="16">
        <f>M10+M11</f>
        <v>0</v>
      </c>
      <c r="N9" s="28"/>
      <c r="O9" s="26"/>
      <c r="P9" s="26"/>
      <c r="Q9" s="26"/>
      <c r="R9" s="26"/>
      <c r="S9" s="26"/>
      <c r="T9" s="26"/>
      <c r="U9" s="26"/>
    </row>
    <row r="10" ht="90" customHeight="1" spans="1:21">
      <c r="A10" s="26">
        <v>1</v>
      </c>
      <c r="B10" s="26" t="s">
        <v>30</v>
      </c>
      <c r="C10" s="26" t="s">
        <v>31</v>
      </c>
      <c r="D10" s="28" t="s">
        <v>32</v>
      </c>
      <c r="E10" s="32" t="s">
        <v>33</v>
      </c>
      <c r="F10" s="28"/>
      <c r="G10" s="33" t="s">
        <v>34</v>
      </c>
      <c r="H10" s="34" t="s">
        <v>35</v>
      </c>
      <c r="I10" s="26">
        <f>J10+K10+L10+M10</f>
        <v>1100</v>
      </c>
      <c r="J10" s="26"/>
      <c r="K10" s="26"/>
      <c r="L10" s="26">
        <v>1100</v>
      </c>
      <c r="M10" s="26"/>
      <c r="N10" s="28" t="s">
        <v>36</v>
      </c>
      <c r="O10" s="28" t="s">
        <v>37</v>
      </c>
      <c r="P10" s="28" t="s">
        <v>38</v>
      </c>
      <c r="Q10" s="28" t="s">
        <v>39</v>
      </c>
      <c r="R10" s="28" t="s">
        <v>40</v>
      </c>
      <c r="S10" s="28" t="s">
        <v>41</v>
      </c>
      <c r="T10" s="47" t="s">
        <v>42</v>
      </c>
      <c r="U10" s="28" t="s">
        <v>43</v>
      </c>
    </row>
    <row r="11" ht="60" customHeight="1" spans="1:21">
      <c r="A11" s="26">
        <v>2</v>
      </c>
      <c r="B11" s="26" t="s">
        <v>30</v>
      </c>
      <c r="C11" s="26" t="s">
        <v>31</v>
      </c>
      <c r="D11" s="28" t="s">
        <v>44</v>
      </c>
      <c r="E11" s="32" t="s">
        <v>45</v>
      </c>
      <c r="F11" s="28"/>
      <c r="G11" s="28" t="s">
        <v>46</v>
      </c>
      <c r="H11" s="34" t="s">
        <v>47</v>
      </c>
      <c r="I11" s="26">
        <f>J11+K11+L11+M11</f>
        <v>50</v>
      </c>
      <c r="J11" s="26"/>
      <c r="K11" s="26"/>
      <c r="L11" s="26">
        <v>50</v>
      </c>
      <c r="M11" s="26"/>
      <c r="N11" s="28" t="s">
        <v>36</v>
      </c>
      <c r="O11" s="28" t="s">
        <v>48</v>
      </c>
      <c r="P11" s="28" t="s">
        <v>49</v>
      </c>
      <c r="Q11" s="48" t="s">
        <v>50</v>
      </c>
      <c r="R11" s="48" t="s">
        <v>51</v>
      </c>
      <c r="S11" s="48" t="s">
        <v>52</v>
      </c>
      <c r="T11" s="48" t="s">
        <v>53</v>
      </c>
      <c r="U11" s="28" t="s">
        <v>43</v>
      </c>
    </row>
    <row r="12" ht="40" customHeight="1" spans="1:21">
      <c r="A12" s="30" t="s">
        <v>54</v>
      </c>
      <c r="B12" s="31"/>
      <c r="C12" s="26"/>
      <c r="D12" s="26"/>
      <c r="E12" s="27"/>
      <c r="F12" s="28"/>
      <c r="G12" s="26"/>
      <c r="H12" s="29"/>
      <c r="I12" s="16">
        <f>SUM(I13:I22)</f>
        <v>9523.891</v>
      </c>
      <c r="J12" s="16">
        <f>SUM(J13:J22)</f>
        <v>0</v>
      </c>
      <c r="K12" s="16">
        <f>SUM(K13:K22)</f>
        <v>541</v>
      </c>
      <c r="L12" s="16">
        <f>SUM(L13:L22)</f>
        <v>2000</v>
      </c>
      <c r="M12" s="16">
        <f>SUM(M13:M22)</f>
        <v>6982.891</v>
      </c>
      <c r="N12" s="28"/>
      <c r="O12" s="26"/>
      <c r="P12" s="26"/>
      <c r="Q12" s="26"/>
      <c r="R12" s="26"/>
      <c r="S12" s="26"/>
      <c r="T12" s="26"/>
      <c r="U12" s="26"/>
    </row>
    <row r="13" ht="130" customHeight="1" spans="1:21">
      <c r="A13" s="26">
        <v>3</v>
      </c>
      <c r="B13" s="26" t="s">
        <v>30</v>
      </c>
      <c r="C13" s="26" t="s">
        <v>55</v>
      </c>
      <c r="D13" s="28" t="s">
        <v>56</v>
      </c>
      <c r="E13" s="32" t="s">
        <v>57</v>
      </c>
      <c r="F13" s="28"/>
      <c r="G13" s="26" t="s">
        <v>58</v>
      </c>
      <c r="H13" s="34" t="s">
        <v>59</v>
      </c>
      <c r="I13" s="26">
        <f>J13+K13+L13+M13</f>
        <v>1500</v>
      </c>
      <c r="J13" s="26"/>
      <c r="K13" s="26"/>
      <c r="L13" s="26">
        <v>1500</v>
      </c>
      <c r="M13" s="26"/>
      <c r="N13" s="28" t="s">
        <v>60</v>
      </c>
      <c r="O13" s="28" t="s">
        <v>61</v>
      </c>
      <c r="P13" s="28" t="s">
        <v>62</v>
      </c>
      <c r="Q13" s="48" t="s">
        <v>63</v>
      </c>
      <c r="R13" s="48" t="s">
        <v>64</v>
      </c>
      <c r="S13" s="48" t="s">
        <v>65</v>
      </c>
      <c r="T13" s="48" t="s">
        <v>66</v>
      </c>
      <c r="U13" s="28" t="s">
        <v>67</v>
      </c>
    </row>
    <row r="14" ht="100" customHeight="1" spans="1:21">
      <c r="A14" s="26">
        <v>4</v>
      </c>
      <c r="B14" s="26" t="s">
        <v>30</v>
      </c>
      <c r="C14" s="26" t="s">
        <v>68</v>
      </c>
      <c r="D14" s="28" t="s">
        <v>69</v>
      </c>
      <c r="E14" s="32" t="s">
        <v>70</v>
      </c>
      <c r="F14" s="28"/>
      <c r="G14" s="28" t="s">
        <v>71</v>
      </c>
      <c r="H14" s="34" t="s">
        <v>72</v>
      </c>
      <c r="I14" s="26">
        <f>J14+K14+L14+M14</f>
        <v>1000</v>
      </c>
      <c r="J14" s="26"/>
      <c r="K14" s="26"/>
      <c r="L14" s="26"/>
      <c r="M14" s="26">
        <v>1000</v>
      </c>
      <c r="N14" s="28" t="s">
        <v>60</v>
      </c>
      <c r="O14" s="28" t="s">
        <v>73</v>
      </c>
      <c r="P14" s="28" t="s">
        <v>74</v>
      </c>
      <c r="Q14" s="48" t="s">
        <v>63</v>
      </c>
      <c r="R14" s="48" t="s">
        <v>75</v>
      </c>
      <c r="S14" s="48" t="s">
        <v>76</v>
      </c>
      <c r="T14" s="48" t="s">
        <v>77</v>
      </c>
      <c r="U14" s="28" t="s">
        <v>67</v>
      </c>
    </row>
    <row r="15" ht="100" customHeight="1" spans="1:21">
      <c r="A15" s="26">
        <v>5</v>
      </c>
      <c r="B15" s="26" t="s">
        <v>30</v>
      </c>
      <c r="C15" s="26" t="s">
        <v>68</v>
      </c>
      <c r="D15" s="28" t="s">
        <v>78</v>
      </c>
      <c r="E15" s="32" t="s">
        <v>79</v>
      </c>
      <c r="F15" s="28"/>
      <c r="G15" s="28" t="s">
        <v>80</v>
      </c>
      <c r="H15" s="34" t="s">
        <v>81</v>
      </c>
      <c r="I15" s="26">
        <f>J15+K15+L15+M15</f>
        <v>2500</v>
      </c>
      <c r="J15" s="26"/>
      <c r="K15" s="26"/>
      <c r="L15" s="26"/>
      <c r="M15" s="26">
        <v>2500</v>
      </c>
      <c r="N15" s="28" t="s">
        <v>60</v>
      </c>
      <c r="O15" s="28" t="s">
        <v>82</v>
      </c>
      <c r="P15" s="28" t="s">
        <v>83</v>
      </c>
      <c r="Q15" s="48" t="s">
        <v>84</v>
      </c>
      <c r="R15" s="48" t="s">
        <v>85</v>
      </c>
      <c r="S15" s="48" t="s">
        <v>77</v>
      </c>
      <c r="T15" s="48" t="s">
        <v>86</v>
      </c>
      <c r="U15" s="28" t="s">
        <v>87</v>
      </c>
    </row>
    <row r="16" ht="80" customHeight="1" spans="1:21">
      <c r="A16" s="26">
        <v>6</v>
      </c>
      <c r="B16" s="26" t="s">
        <v>30</v>
      </c>
      <c r="C16" s="26" t="s">
        <v>55</v>
      </c>
      <c r="D16" s="28" t="s">
        <v>88</v>
      </c>
      <c r="E16" s="32" t="s">
        <v>89</v>
      </c>
      <c r="F16" s="28"/>
      <c r="G16" s="28" t="s">
        <v>90</v>
      </c>
      <c r="H16" s="34" t="s">
        <v>91</v>
      </c>
      <c r="I16" s="26">
        <f t="shared" ref="I16:I23" si="0">J16+K16+L16+M16</f>
        <v>1244</v>
      </c>
      <c r="J16" s="26"/>
      <c r="K16" s="26"/>
      <c r="L16" s="26"/>
      <c r="M16" s="26">
        <v>1244</v>
      </c>
      <c r="N16" s="28" t="s">
        <v>60</v>
      </c>
      <c r="O16" s="28" t="s">
        <v>92</v>
      </c>
      <c r="P16" s="28" t="s">
        <v>93</v>
      </c>
      <c r="Q16" s="48" t="s">
        <v>94</v>
      </c>
      <c r="R16" s="48" t="s">
        <v>95</v>
      </c>
      <c r="S16" s="48" t="s">
        <v>96</v>
      </c>
      <c r="T16" s="48" t="s">
        <v>64</v>
      </c>
      <c r="U16" s="28" t="s">
        <v>43</v>
      </c>
    </row>
    <row r="17" ht="102" customHeight="1" spans="1:21">
      <c r="A17" s="26">
        <v>7</v>
      </c>
      <c r="B17" s="26" t="s">
        <v>30</v>
      </c>
      <c r="C17" s="26" t="s">
        <v>55</v>
      </c>
      <c r="D17" s="28" t="s">
        <v>97</v>
      </c>
      <c r="E17" s="32" t="s">
        <v>98</v>
      </c>
      <c r="F17" s="28"/>
      <c r="G17" s="28" t="s">
        <v>99</v>
      </c>
      <c r="H17" s="34" t="s">
        <v>100</v>
      </c>
      <c r="I17" s="26">
        <f t="shared" si="0"/>
        <v>714</v>
      </c>
      <c r="J17" s="26"/>
      <c r="K17" s="26"/>
      <c r="L17" s="26"/>
      <c r="M17" s="26">
        <v>714</v>
      </c>
      <c r="N17" s="28" t="s">
        <v>60</v>
      </c>
      <c r="O17" s="28" t="s">
        <v>101</v>
      </c>
      <c r="P17" s="28" t="s">
        <v>102</v>
      </c>
      <c r="Q17" s="48" t="s">
        <v>103</v>
      </c>
      <c r="R17" s="48" t="s">
        <v>104</v>
      </c>
      <c r="S17" s="48" t="s">
        <v>105</v>
      </c>
      <c r="T17" s="48" t="s">
        <v>64</v>
      </c>
      <c r="U17" s="28" t="s">
        <v>43</v>
      </c>
    </row>
    <row r="18" ht="57" customHeight="1" spans="1:21">
      <c r="A18" s="26">
        <v>8</v>
      </c>
      <c r="B18" s="26" t="s">
        <v>30</v>
      </c>
      <c r="C18" s="26" t="s">
        <v>55</v>
      </c>
      <c r="D18" s="28" t="s">
        <v>106</v>
      </c>
      <c r="E18" s="32" t="s">
        <v>107</v>
      </c>
      <c r="F18" s="28" t="s">
        <v>108</v>
      </c>
      <c r="G18" s="28" t="s">
        <v>109</v>
      </c>
      <c r="H18" s="34" t="s">
        <v>81</v>
      </c>
      <c r="I18" s="26">
        <f t="shared" si="0"/>
        <v>107.431</v>
      </c>
      <c r="J18" s="26"/>
      <c r="K18" s="26"/>
      <c r="L18" s="26"/>
      <c r="M18" s="26">
        <v>107.431</v>
      </c>
      <c r="N18" s="28" t="s">
        <v>60</v>
      </c>
      <c r="O18" s="28" t="s">
        <v>110</v>
      </c>
      <c r="P18" s="28" t="s">
        <v>110</v>
      </c>
      <c r="Q18" s="48" t="s">
        <v>111</v>
      </c>
      <c r="R18" s="48" t="s">
        <v>112</v>
      </c>
      <c r="S18" s="48" t="s">
        <v>113</v>
      </c>
      <c r="T18" s="48" t="s">
        <v>114</v>
      </c>
      <c r="U18" s="28" t="s">
        <v>43</v>
      </c>
    </row>
    <row r="19" ht="189" customHeight="1" spans="1:21">
      <c r="A19" s="26">
        <v>9</v>
      </c>
      <c r="B19" s="26" t="s">
        <v>30</v>
      </c>
      <c r="C19" s="26" t="s">
        <v>55</v>
      </c>
      <c r="D19" s="28" t="s">
        <v>115</v>
      </c>
      <c r="E19" s="32" t="s">
        <v>116</v>
      </c>
      <c r="F19" s="28"/>
      <c r="G19" s="28" t="s">
        <v>117</v>
      </c>
      <c r="H19" s="28" t="s">
        <v>118</v>
      </c>
      <c r="I19" s="26">
        <f t="shared" si="0"/>
        <v>1000</v>
      </c>
      <c r="J19" s="26"/>
      <c r="K19" s="26"/>
      <c r="L19" s="26">
        <v>500</v>
      </c>
      <c r="M19" s="26">
        <v>500</v>
      </c>
      <c r="N19" s="28" t="s">
        <v>60</v>
      </c>
      <c r="O19" s="28" t="s">
        <v>119</v>
      </c>
      <c r="P19" s="28" t="s">
        <v>120</v>
      </c>
      <c r="Q19" s="48" t="s">
        <v>121</v>
      </c>
      <c r="R19" s="28" t="s">
        <v>122</v>
      </c>
      <c r="S19" s="48" t="s">
        <v>123</v>
      </c>
      <c r="T19" s="48" t="s">
        <v>124</v>
      </c>
      <c r="U19" s="28" t="s">
        <v>125</v>
      </c>
    </row>
    <row r="20" ht="84" customHeight="1" spans="1:21">
      <c r="A20" s="26">
        <v>10</v>
      </c>
      <c r="B20" s="26" t="s">
        <v>30</v>
      </c>
      <c r="C20" s="26" t="s">
        <v>55</v>
      </c>
      <c r="D20" s="28" t="s">
        <v>126</v>
      </c>
      <c r="E20" s="32" t="s">
        <v>127</v>
      </c>
      <c r="F20" s="28"/>
      <c r="G20" s="28" t="s">
        <v>99</v>
      </c>
      <c r="H20" s="33" t="s">
        <v>128</v>
      </c>
      <c r="I20" s="26">
        <f t="shared" si="0"/>
        <v>917.46</v>
      </c>
      <c r="J20" s="26"/>
      <c r="K20" s="26"/>
      <c r="L20" s="26"/>
      <c r="M20" s="26">
        <v>917.46</v>
      </c>
      <c r="N20" s="28" t="s">
        <v>60</v>
      </c>
      <c r="O20" s="28" t="s">
        <v>129</v>
      </c>
      <c r="P20" s="28" t="s">
        <v>130</v>
      </c>
      <c r="Q20" s="48" t="s">
        <v>103</v>
      </c>
      <c r="R20" s="28" t="s">
        <v>104</v>
      </c>
      <c r="S20" s="48" t="s">
        <v>105</v>
      </c>
      <c r="T20" s="48" t="s">
        <v>131</v>
      </c>
      <c r="U20" s="28" t="s">
        <v>43</v>
      </c>
    </row>
    <row r="21" ht="80" customHeight="1" spans="1:21">
      <c r="A21" s="26">
        <v>11</v>
      </c>
      <c r="B21" s="26" t="s">
        <v>30</v>
      </c>
      <c r="C21" s="26" t="s">
        <v>132</v>
      </c>
      <c r="D21" s="28" t="s">
        <v>133</v>
      </c>
      <c r="E21" s="32" t="s">
        <v>134</v>
      </c>
      <c r="F21" s="28"/>
      <c r="G21" s="28" t="s">
        <v>135</v>
      </c>
      <c r="H21" s="28" t="s">
        <v>136</v>
      </c>
      <c r="I21" s="26">
        <f t="shared" si="0"/>
        <v>298</v>
      </c>
      <c r="J21" s="26"/>
      <c r="K21" s="26">
        <v>298</v>
      </c>
      <c r="L21" s="26"/>
      <c r="M21" s="26"/>
      <c r="N21" s="28" t="s">
        <v>60</v>
      </c>
      <c r="O21" s="28" t="s">
        <v>137</v>
      </c>
      <c r="P21" s="28" t="s">
        <v>138</v>
      </c>
      <c r="Q21" s="26" t="s">
        <v>63</v>
      </c>
      <c r="R21" s="26" t="s">
        <v>75</v>
      </c>
      <c r="S21" s="26" t="s">
        <v>123</v>
      </c>
      <c r="T21" s="26" t="s">
        <v>139</v>
      </c>
      <c r="U21" s="28" t="s">
        <v>140</v>
      </c>
    </row>
    <row r="22" ht="80" customHeight="1" spans="1:21">
      <c r="A22" s="26">
        <v>12</v>
      </c>
      <c r="B22" s="26" t="s">
        <v>30</v>
      </c>
      <c r="C22" s="26" t="s">
        <v>132</v>
      </c>
      <c r="D22" s="28" t="s">
        <v>141</v>
      </c>
      <c r="E22" s="32" t="s">
        <v>142</v>
      </c>
      <c r="F22" s="28"/>
      <c r="G22" s="28" t="s">
        <v>143</v>
      </c>
      <c r="H22" s="28" t="s">
        <v>144</v>
      </c>
      <c r="I22" s="26">
        <f t="shared" si="0"/>
        <v>243</v>
      </c>
      <c r="J22" s="26"/>
      <c r="K22" s="26">
        <v>243</v>
      </c>
      <c r="L22" s="26"/>
      <c r="M22" s="26"/>
      <c r="N22" s="28" t="s">
        <v>60</v>
      </c>
      <c r="O22" s="28" t="s">
        <v>145</v>
      </c>
      <c r="P22" s="28" t="s">
        <v>146</v>
      </c>
      <c r="Q22" s="26" t="s">
        <v>63</v>
      </c>
      <c r="R22" s="26" t="s">
        <v>75</v>
      </c>
      <c r="S22" s="26" t="s">
        <v>123</v>
      </c>
      <c r="T22" s="26" t="s">
        <v>139</v>
      </c>
      <c r="U22" s="28" t="s">
        <v>140</v>
      </c>
    </row>
    <row r="23" ht="30" customHeight="1" spans="1:21">
      <c r="A23" s="30" t="s">
        <v>147</v>
      </c>
      <c r="B23" s="31"/>
      <c r="C23" s="26"/>
      <c r="D23" s="26"/>
      <c r="E23" s="27"/>
      <c r="F23" s="28"/>
      <c r="G23" s="26"/>
      <c r="H23" s="29"/>
      <c r="I23" s="16">
        <f>I24+I25</f>
        <v>9776.68</v>
      </c>
      <c r="J23" s="16">
        <f>J24+J25</f>
        <v>1000</v>
      </c>
      <c r="K23" s="16">
        <f>K24+K25</f>
        <v>3776.68</v>
      </c>
      <c r="L23" s="16">
        <f>L24+L25</f>
        <v>2000</v>
      </c>
      <c r="M23" s="16">
        <f>M24+M25</f>
        <v>3000</v>
      </c>
      <c r="N23" s="28"/>
      <c r="O23" s="26"/>
      <c r="P23" s="26"/>
      <c r="Q23" s="26"/>
      <c r="R23" s="26"/>
      <c r="S23" s="26"/>
      <c r="T23" s="26"/>
      <c r="U23" s="26"/>
    </row>
    <row r="24" ht="55" customHeight="1" spans="1:21">
      <c r="A24" s="26">
        <v>13</v>
      </c>
      <c r="B24" s="26" t="s">
        <v>30</v>
      </c>
      <c r="C24" s="26" t="s">
        <v>148</v>
      </c>
      <c r="D24" s="28" t="s">
        <v>149</v>
      </c>
      <c r="E24" s="32" t="s">
        <v>150</v>
      </c>
      <c r="F24" s="28"/>
      <c r="G24" s="28" t="s">
        <v>151</v>
      </c>
      <c r="H24" s="28" t="s">
        <v>152</v>
      </c>
      <c r="I24" s="26">
        <f>J24+K24+L24+M24</f>
        <v>9000</v>
      </c>
      <c r="J24" s="26">
        <v>1000</v>
      </c>
      <c r="K24" s="26">
        <v>3000</v>
      </c>
      <c r="L24" s="26">
        <v>2000</v>
      </c>
      <c r="M24" s="26">
        <v>3000</v>
      </c>
      <c r="N24" s="28" t="s">
        <v>153</v>
      </c>
      <c r="O24" s="28" t="s">
        <v>154</v>
      </c>
      <c r="P24" s="28" t="s">
        <v>155</v>
      </c>
      <c r="Q24" s="48" t="s">
        <v>156</v>
      </c>
      <c r="R24" s="48" t="s">
        <v>157</v>
      </c>
      <c r="S24" s="48" t="s">
        <v>158</v>
      </c>
      <c r="T24" s="48" t="s">
        <v>159</v>
      </c>
      <c r="U24" s="28" t="s">
        <v>125</v>
      </c>
    </row>
    <row r="25" ht="55" customHeight="1" spans="1:21">
      <c r="A25" s="26">
        <v>14</v>
      </c>
      <c r="B25" s="26" t="s">
        <v>30</v>
      </c>
      <c r="C25" s="26" t="s">
        <v>148</v>
      </c>
      <c r="D25" s="28" t="s">
        <v>160</v>
      </c>
      <c r="E25" s="32" t="s">
        <v>161</v>
      </c>
      <c r="F25" s="28"/>
      <c r="G25" s="28" t="s">
        <v>162</v>
      </c>
      <c r="H25" s="28" t="s">
        <v>163</v>
      </c>
      <c r="I25" s="26">
        <f>J25+K25+L25+M25</f>
        <v>776.68</v>
      </c>
      <c r="J25" s="26"/>
      <c r="K25" s="26">
        <v>776.68</v>
      </c>
      <c r="L25" s="26"/>
      <c r="M25" s="26"/>
      <c r="N25" s="28" t="s">
        <v>153</v>
      </c>
      <c r="O25" s="44" t="s">
        <v>164</v>
      </c>
      <c r="P25" s="44" t="s">
        <v>165</v>
      </c>
      <c r="Q25" s="48" t="s">
        <v>64</v>
      </c>
      <c r="R25" s="48" t="s">
        <v>103</v>
      </c>
      <c r="S25" s="49" t="s">
        <v>105</v>
      </c>
      <c r="T25" s="48" t="s">
        <v>124</v>
      </c>
      <c r="U25" s="28" t="s">
        <v>67</v>
      </c>
    </row>
    <row r="26" ht="30" customHeight="1" spans="1:21">
      <c r="A26" s="24" t="s">
        <v>166</v>
      </c>
      <c r="B26" s="25"/>
      <c r="C26" s="26"/>
      <c r="D26" s="26"/>
      <c r="E26" s="27"/>
      <c r="F26" s="28"/>
      <c r="G26" s="26"/>
      <c r="H26" s="29"/>
      <c r="I26" s="16">
        <f>I27+I28</f>
        <v>340</v>
      </c>
      <c r="J26" s="16">
        <f>J27+J28</f>
        <v>0</v>
      </c>
      <c r="K26" s="16">
        <f>K27+K28</f>
        <v>340</v>
      </c>
      <c r="L26" s="16">
        <f>L27+L28</f>
        <v>0</v>
      </c>
      <c r="M26" s="16">
        <f>M27+M28</f>
        <v>0</v>
      </c>
      <c r="N26" s="28"/>
      <c r="O26" s="26"/>
      <c r="P26" s="26"/>
      <c r="Q26" s="26"/>
      <c r="R26" s="26"/>
      <c r="S26" s="26"/>
      <c r="T26" s="26"/>
      <c r="U26" s="26"/>
    </row>
    <row r="27" ht="84" customHeight="1" spans="1:21">
      <c r="A27" s="26">
        <v>15</v>
      </c>
      <c r="B27" s="26" t="s">
        <v>30</v>
      </c>
      <c r="C27" s="26" t="s">
        <v>148</v>
      </c>
      <c r="D27" s="28" t="s">
        <v>167</v>
      </c>
      <c r="E27" s="32" t="s">
        <v>168</v>
      </c>
      <c r="F27" s="28"/>
      <c r="G27" s="28" t="s">
        <v>169</v>
      </c>
      <c r="H27" s="28" t="s">
        <v>170</v>
      </c>
      <c r="I27" s="26">
        <f>J27+K27+L27+M27</f>
        <v>190</v>
      </c>
      <c r="J27" s="26"/>
      <c r="K27" s="26">
        <v>190</v>
      </c>
      <c r="L27" s="26"/>
      <c r="M27" s="26"/>
      <c r="N27" s="28" t="s">
        <v>171</v>
      </c>
      <c r="O27" s="28" t="s">
        <v>172</v>
      </c>
      <c r="P27" s="28" t="s">
        <v>173</v>
      </c>
      <c r="Q27" s="48" t="s">
        <v>64</v>
      </c>
      <c r="R27" s="48" t="s">
        <v>85</v>
      </c>
      <c r="S27" s="48" t="s">
        <v>65</v>
      </c>
      <c r="T27" s="48" t="s">
        <v>66</v>
      </c>
      <c r="U27" s="28" t="s">
        <v>140</v>
      </c>
    </row>
    <row r="28" ht="65" customHeight="1" spans="1:21">
      <c r="A28" s="26">
        <v>16</v>
      </c>
      <c r="B28" s="26" t="s">
        <v>30</v>
      </c>
      <c r="C28" s="28" t="s">
        <v>55</v>
      </c>
      <c r="D28" s="28" t="s">
        <v>174</v>
      </c>
      <c r="E28" s="32" t="s">
        <v>175</v>
      </c>
      <c r="F28" s="28"/>
      <c r="G28" s="28" t="s">
        <v>176</v>
      </c>
      <c r="H28" s="28" t="s">
        <v>177</v>
      </c>
      <c r="I28" s="26">
        <f>J28+K28+L28+M28</f>
        <v>150</v>
      </c>
      <c r="J28" s="26"/>
      <c r="K28" s="26">
        <v>150</v>
      </c>
      <c r="L28" s="26"/>
      <c r="M28" s="26"/>
      <c r="N28" s="28" t="s">
        <v>171</v>
      </c>
      <c r="O28" s="28" t="s">
        <v>178</v>
      </c>
      <c r="P28" s="28" t="s">
        <v>179</v>
      </c>
      <c r="Q28" s="48" t="s">
        <v>64</v>
      </c>
      <c r="R28" s="48" t="s">
        <v>85</v>
      </c>
      <c r="S28" s="48" t="s">
        <v>65</v>
      </c>
      <c r="T28" s="48" t="s">
        <v>66</v>
      </c>
      <c r="U28" s="28" t="s">
        <v>140</v>
      </c>
    </row>
    <row r="29" ht="30" customHeight="1" spans="1:21">
      <c r="A29" s="24" t="s">
        <v>180</v>
      </c>
      <c r="B29" s="25"/>
      <c r="C29" s="26"/>
      <c r="D29" s="26"/>
      <c r="E29" s="27"/>
      <c r="F29" s="28"/>
      <c r="G29" s="26"/>
      <c r="H29" s="29"/>
      <c r="I29" s="16">
        <f>I30</f>
        <v>208.82</v>
      </c>
      <c r="J29" s="16">
        <f>J30</f>
        <v>208.82</v>
      </c>
      <c r="K29" s="16">
        <f>K30</f>
        <v>0</v>
      </c>
      <c r="L29" s="16">
        <f>L30</f>
        <v>0</v>
      </c>
      <c r="M29" s="16">
        <f>M30</f>
        <v>0</v>
      </c>
      <c r="N29" s="28"/>
      <c r="O29" s="26"/>
      <c r="P29" s="26"/>
      <c r="Q29" s="26"/>
      <c r="R29" s="26"/>
      <c r="S29" s="26"/>
      <c r="T29" s="26"/>
      <c r="U29" s="26"/>
    </row>
    <row r="30" ht="180" customHeight="1" spans="1:21">
      <c r="A30" s="26">
        <v>17</v>
      </c>
      <c r="B30" s="26" t="s">
        <v>30</v>
      </c>
      <c r="C30" s="28" t="s">
        <v>148</v>
      </c>
      <c r="D30" s="28" t="s">
        <v>181</v>
      </c>
      <c r="E30" s="32" t="s">
        <v>182</v>
      </c>
      <c r="F30" s="28"/>
      <c r="G30" s="28" t="s">
        <v>183</v>
      </c>
      <c r="H30" s="28" t="s">
        <v>184</v>
      </c>
      <c r="I30" s="26">
        <f>J30+K30+L30+M30</f>
        <v>208.82</v>
      </c>
      <c r="J30" s="26">
        <v>208.82</v>
      </c>
      <c r="K30" s="26"/>
      <c r="L30" s="26"/>
      <c r="M30" s="26"/>
      <c r="N30" s="28" t="s">
        <v>185</v>
      </c>
      <c r="O30" s="28" t="s">
        <v>186</v>
      </c>
      <c r="P30" s="28" t="s">
        <v>187</v>
      </c>
      <c r="Q30" s="48" t="s">
        <v>188</v>
      </c>
      <c r="R30" s="48" t="s">
        <v>84</v>
      </c>
      <c r="S30" s="48" t="s">
        <v>123</v>
      </c>
      <c r="T30" s="48" t="s">
        <v>124</v>
      </c>
      <c r="U30" s="28" t="s">
        <v>140</v>
      </c>
    </row>
    <row r="31" ht="30" customHeight="1" spans="1:21">
      <c r="A31" s="30" t="s">
        <v>189</v>
      </c>
      <c r="B31" s="31"/>
      <c r="C31" s="26"/>
      <c r="D31" s="26"/>
      <c r="E31" s="27"/>
      <c r="F31" s="28"/>
      <c r="G31" s="26"/>
      <c r="H31" s="29"/>
      <c r="I31" s="16">
        <f>I32</f>
        <v>52.24</v>
      </c>
      <c r="J31" s="16">
        <f>J32</f>
        <v>0</v>
      </c>
      <c r="K31" s="16">
        <f>K32</f>
        <v>0</v>
      </c>
      <c r="L31" s="16">
        <f>L32</f>
        <v>52.24</v>
      </c>
      <c r="M31" s="16">
        <f>M32</f>
        <v>0</v>
      </c>
      <c r="N31" s="28"/>
      <c r="O31" s="26"/>
      <c r="P31" s="26"/>
      <c r="Q31" s="26"/>
      <c r="R31" s="26"/>
      <c r="S31" s="26"/>
      <c r="T31" s="26"/>
      <c r="U31" s="26"/>
    </row>
    <row r="32" ht="64" customHeight="1" spans="1:21">
      <c r="A32" s="35">
        <v>18</v>
      </c>
      <c r="B32" s="35" t="s">
        <v>30</v>
      </c>
      <c r="C32" s="36" t="s">
        <v>148</v>
      </c>
      <c r="D32" s="36" t="s">
        <v>190</v>
      </c>
      <c r="E32" s="37" t="s">
        <v>191</v>
      </c>
      <c r="F32" s="36"/>
      <c r="G32" s="36" t="s">
        <v>192</v>
      </c>
      <c r="H32" s="36" t="s">
        <v>193</v>
      </c>
      <c r="I32" s="35">
        <f>J32+K32+L32+M32</f>
        <v>52.24</v>
      </c>
      <c r="J32" s="35"/>
      <c r="K32" s="35"/>
      <c r="L32" s="35">
        <v>52.24</v>
      </c>
      <c r="M32" s="35"/>
      <c r="N32" s="36" t="s">
        <v>194</v>
      </c>
      <c r="O32" s="36" t="s">
        <v>195</v>
      </c>
      <c r="P32" s="36" t="s">
        <v>195</v>
      </c>
      <c r="Q32" s="36" t="s">
        <v>84</v>
      </c>
      <c r="R32" s="36" t="s">
        <v>84</v>
      </c>
      <c r="S32" s="50" t="s">
        <v>77</v>
      </c>
      <c r="T32" s="50" t="s">
        <v>86</v>
      </c>
      <c r="U32" s="36" t="s">
        <v>87</v>
      </c>
    </row>
    <row r="33" ht="30" customHeight="1" spans="1:21">
      <c r="A33" s="30" t="s">
        <v>196</v>
      </c>
      <c r="B33" s="31"/>
      <c r="C33" s="26"/>
      <c r="D33" s="26"/>
      <c r="E33" s="27"/>
      <c r="F33" s="28"/>
      <c r="G33" s="26"/>
      <c r="H33" s="29"/>
      <c r="I33" s="16">
        <f>I34+I35</f>
        <v>177.25</v>
      </c>
      <c r="J33" s="16">
        <f>J34+J35</f>
        <v>0</v>
      </c>
      <c r="K33" s="16">
        <f>K34+K35</f>
        <v>0</v>
      </c>
      <c r="L33" s="16">
        <f>L34+L35</f>
        <v>177.25</v>
      </c>
      <c r="M33" s="16">
        <f>M34+M35</f>
        <v>0</v>
      </c>
      <c r="N33" s="28"/>
      <c r="O33" s="26"/>
      <c r="P33" s="26"/>
      <c r="Q33" s="26"/>
      <c r="R33" s="26"/>
      <c r="S33" s="26"/>
      <c r="T33" s="26"/>
      <c r="U33" s="26"/>
    </row>
    <row r="34" ht="140" customHeight="1" spans="1:21">
      <c r="A34" s="26">
        <v>19</v>
      </c>
      <c r="B34" s="26" t="s">
        <v>30</v>
      </c>
      <c r="C34" s="26" t="s">
        <v>55</v>
      </c>
      <c r="D34" s="28" t="s">
        <v>197</v>
      </c>
      <c r="E34" s="32" t="s">
        <v>198</v>
      </c>
      <c r="F34" s="28"/>
      <c r="G34" s="33" t="s">
        <v>58</v>
      </c>
      <c r="H34" s="33" t="s">
        <v>199</v>
      </c>
      <c r="I34" s="26">
        <f>J34+K34+L34+M34</f>
        <v>150</v>
      </c>
      <c r="J34" s="26"/>
      <c r="K34" s="26"/>
      <c r="L34" s="26">
        <v>150</v>
      </c>
      <c r="M34" s="26"/>
      <c r="N34" s="33" t="s">
        <v>200</v>
      </c>
      <c r="O34" s="33" t="s">
        <v>61</v>
      </c>
      <c r="P34" s="33" t="s">
        <v>62</v>
      </c>
      <c r="Q34" s="51" t="s">
        <v>201</v>
      </c>
      <c r="R34" s="51" t="s">
        <v>75</v>
      </c>
      <c r="S34" s="51" t="s">
        <v>76</v>
      </c>
      <c r="T34" s="51" t="s">
        <v>202</v>
      </c>
      <c r="U34" s="28" t="s">
        <v>67</v>
      </c>
    </row>
    <row r="35" ht="77" customHeight="1" spans="1:21">
      <c r="A35" s="35">
        <v>20</v>
      </c>
      <c r="B35" s="35" t="s">
        <v>30</v>
      </c>
      <c r="C35" s="35" t="s">
        <v>68</v>
      </c>
      <c r="D35" s="36" t="s">
        <v>203</v>
      </c>
      <c r="E35" s="37" t="s">
        <v>204</v>
      </c>
      <c r="F35" s="36"/>
      <c r="G35" s="35" t="s">
        <v>58</v>
      </c>
      <c r="H35" s="36" t="s">
        <v>205</v>
      </c>
      <c r="I35" s="35">
        <f>J35+K35+L35+M35</f>
        <v>27.25</v>
      </c>
      <c r="J35" s="35"/>
      <c r="K35" s="35"/>
      <c r="L35" s="35">
        <v>27.25</v>
      </c>
      <c r="M35" s="35"/>
      <c r="N35" s="36" t="s">
        <v>200</v>
      </c>
      <c r="O35" s="45" t="s">
        <v>206</v>
      </c>
      <c r="P35" s="45" t="s">
        <v>207</v>
      </c>
      <c r="Q35" s="50" t="s">
        <v>201</v>
      </c>
      <c r="R35" s="50" t="s">
        <v>64</v>
      </c>
      <c r="S35" s="50" t="s">
        <v>208</v>
      </c>
      <c r="T35" s="50" t="s">
        <v>86</v>
      </c>
      <c r="U35" s="36" t="s">
        <v>67</v>
      </c>
    </row>
    <row r="36" ht="30" customHeight="1" spans="1:21">
      <c r="A36" s="18" t="s">
        <v>209</v>
      </c>
      <c r="B36" s="18"/>
      <c r="C36" s="26"/>
      <c r="D36" s="26"/>
      <c r="E36" s="27"/>
      <c r="F36" s="28"/>
      <c r="G36" s="26"/>
      <c r="H36" s="29"/>
      <c r="I36" s="16">
        <f>I37+I38</f>
        <v>94.37</v>
      </c>
      <c r="J36" s="16">
        <f>J37+J38</f>
        <v>0</v>
      </c>
      <c r="K36" s="16">
        <f>K37+K38</f>
        <v>0</v>
      </c>
      <c r="L36" s="16">
        <f>L37+L38</f>
        <v>94.37</v>
      </c>
      <c r="M36" s="16">
        <f>M37+M38</f>
        <v>0</v>
      </c>
      <c r="N36" s="28"/>
      <c r="O36" s="26"/>
      <c r="P36" s="26"/>
      <c r="Q36" s="26"/>
      <c r="R36" s="26"/>
      <c r="S36" s="26"/>
      <c r="T36" s="26"/>
      <c r="U36" s="26"/>
    </row>
    <row r="37" ht="70" customHeight="1" spans="1:21">
      <c r="A37" s="35">
        <v>21</v>
      </c>
      <c r="B37" s="35" t="s">
        <v>30</v>
      </c>
      <c r="C37" s="35" t="s">
        <v>68</v>
      </c>
      <c r="D37" s="36" t="s">
        <v>210</v>
      </c>
      <c r="E37" s="38" t="s">
        <v>211</v>
      </c>
      <c r="F37" s="36"/>
      <c r="G37" s="39" t="s">
        <v>212</v>
      </c>
      <c r="H37" s="39" t="s">
        <v>213</v>
      </c>
      <c r="I37" s="35">
        <f>J37+K37+L37+M37</f>
        <v>20</v>
      </c>
      <c r="J37" s="35"/>
      <c r="K37" s="35"/>
      <c r="L37" s="35">
        <v>20</v>
      </c>
      <c r="M37" s="35"/>
      <c r="N37" s="39" t="s">
        <v>214</v>
      </c>
      <c r="O37" s="39" t="s">
        <v>215</v>
      </c>
      <c r="P37" s="39" t="s">
        <v>216</v>
      </c>
      <c r="Q37" s="36" t="s">
        <v>217</v>
      </c>
      <c r="R37" s="36" t="s">
        <v>84</v>
      </c>
      <c r="S37" s="36" t="s">
        <v>208</v>
      </c>
      <c r="T37" s="36" t="s">
        <v>77</v>
      </c>
      <c r="U37" s="36" t="s">
        <v>67</v>
      </c>
    </row>
    <row r="38" ht="70" customHeight="1" spans="1:21">
      <c r="A38" s="26">
        <v>22</v>
      </c>
      <c r="B38" s="26" t="s">
        <v>30</v>
      </c>
      <c r="C38" s="26" t="s">
        <v>148</v>
      </c>
      <c r="D38" s="28" t="s">
        <v>218</v>
      </c>
      <c r="E38" s="40" t="s">
        <v>219</v>
      </c>
      <c r="F38" s="28"/>
      <c r="G38" s="33" t="s">
        <v>212</v>
      </c>
      <c r="H38" s="33" t="s">
        <v>220</v>
      </c>
      <c r="I38" s="26">
        <f>J38+K38+L38+M38</f>
        <v>74.37</v>
      </c>
      <c r="J38" s="26"/>
      <c r="K38" s="26"/>
      <c r="L38" s="26">
        <v>74.37</v>
      </c>
      <c r="M38" s="26"/>
      <c r="N38" s="33" t="s">
        <v>214</v>
      </c>
      <c r="O38" s="28" t="s">
        <v>221</v>
      </c>
      <c r="P38" s="28" t="s">
        <v>222</v>
      </c>
      <c r="Q38" s="28" t="s">
        <v>217</v>
      </c>
      <c r="R38" s="28" t="s">
        <v>84</v>
      </c>
      <c r="S38" s="28" t="s">
        <v>208</v>
      </c>
      <c r="T38" s="28" t="s">
        <v>86</v>
      </c>
      <c r="U38" s="28" t="s">
        <v>67</v>
      </c>
    </row>
    <row r="39" ht="30" customHeight="1" spans="1:21">
      <c r="A39" s="30" t="s">
        <v>223</v>
      </c>
      <c r="B39" s="31"/>
      <c r="C39" s="26"/>
      <c r="D39" s="26"/>
      <c r="E39" s="27"/>
      <c r="F39" s="28"/>
      <c r="G39" s="26"/>
      <c r="H39" s="29"/>
      <c r="I39" s="16">
        <f>I40</f>
        <v>60.8</v>
      </c>
      <c r="J39" s="16">
        <f>J40</f>
        <v>0</v>
      </c>
      <c r="K39" s="16">
        <f>K40</f>
        <v>0</v>
      </c>
      <c r="L39" s="16">
        <f>L40</f>
        <v>60.8</v>
      </c>
      <c r="M39" s="16">
        <f>M40</f>
        <v>0</v>
      </c>
      <c r="N39" s="28"/>
      <c r="O39" s="26"/>
      <c r="P39" s="26"/>
      <c r="Q39" s="26"/>
      <c r="R39" s="26"/>
      <c r="S39" s="26"/>
      <c r="T39" s="26"/>
      <c r="U39" s="26"/>
    </row>
    <row r="40" ht="88" customHeight="1" spans="1:21">
      <c r="A40" s="35">
        <v>23</v>
      </c>
      <c r="B40" s="35" t="s">
        <v>30</v>
      </c>
      <c r="C40" s="39" t="s">
        <v>55</v>
      </c>
      <c r="D40" s="39" t="s">
        <v>224</v>
      </c>
      <c r="E40" s="38" t="s">
        <v>225</v>
      </c>
      <c r="F40" s="36"/>
      <c r="G40" s="39" t="s">
        <v>226</v>
      </c>
      <c r="H40" s="39" t="s">
        <v>227</v>
      </c>
      <c r="I40" s="35">
        <f>J40+K40+L40+M40</f>
        <v>60.8</v>
      </c>
      <c r="J40" s="35"/>
      <c r="K40" s="35"/>
      <c r="L40" s="35">
        <v>60.8</v>
      </c>
      <c r="M40" s="35"/>
      <c r="N40" s="39" t="s">
        <v>228</v>
      </c>
      <c r="O40" s="39" t="s">
        <v>229</v>
      </c>
      <c r="P40" s="39" t="s">
        <v>230</v>
      </c>
      <c r="Q40" s="36" t="s">
        <v>201</v>
      </c>
      <c r="R40" s="52" t="s">
        <v>84</v>
      </c>
      <c r="S40" s="36" t="s">
        <v>231</v>
      </c>
      <c r="T40" s="36" t="s">
        <v>139</v>
      </c>
      <c r="U40" s="36" t="s">
        <v>67</v>
      </c>
    </row>
    <row r="41" s="3" customFormat="1" ht="30" customHeight="1" spans="1:21">
      <c r="A41" s="24" t="s">
        <v>232</v>
      </c>
      <c r="B41" s="25"/>
      <c r="C41" s="26"/>
      <c r="D41" s="26"/>
      <c r="E41" s="27"/>
      <c r="F41" s="28"/>
      <c r="G41" s="26"/>
      <c r="H41" s="29"/>
      <c r="I41" s="16">
        <f>I42+I47+I50+I53+I55+I57+I62+I64+I67+I70+I73+I79+I82+I87+I89+I94+I99+I102+I104+I108+I111+I115+I119</f>
        <v>15870.135</v>
      </c>
      <c r="J41" s="16">
        <f>J42+J47+J50+J53+J55+J57+J62+J64+J67+J70+J73+J79+J82+J87+J89+J94+J99+J102+J104+J108+J111+J115+J119</f>
        <v>3427.1</v>
      </c>
      <c r="K41" s="16">
        <f>K42+K47+K50+K53+K55+K57+K62+K64+K67+K70+K73+K79+K82+K87+K89+K94+K99+K102+K104+K108+K111+K115+K119</f>
        <v>11120.55</v>
      </c>
      <c r="L41" s="16">
        <f>L42+L47+L50+L53+L55+L57+L62+L64+L67+L70+L73+L79+L82+L87+L89+L94+L99+L102+L104+L108+L111+L115+L119</f>
        <v>1122.485</v>
      </c>
      <c r="M41" s="16">
        <f>M42+M47+M50+M53+M55+M57+M62+M64+M67+M70+M73+M79+M82+M87+M89+M94+M99+M102+M104+M108+M111+M115+M119</f>
        <v>200</v>
      </c>
      <c r="N41" s="28"/>
      <c r="O41" s="26"/>
      <c r="P41" s="26"/>
      <c r="Q41" s="26"/>
      <c r="R41" s="26"/>
      <c r="S41" s="26"/>
      <c r="T41" s="26"/>
      <c r="U41" s="26"/>
    </row>
    <row r="42" ht="30" customHeight="1" spans="1:21">
      <c r="A42" s="41" t="s">
        <v>233</v>
      </c>
      <c r="B42" s="41"/>
      <c r="C42" s="26"/>
      <c r="D42" s="26"/>
      <c r="E42" s="27"/>
      <c r="F42" s="28"/>
      <c r="G42" s="26"/>
      <c r="H42" s="29"/>
      <c r="I42" s="16">
        <f>I43+I44+I45+I46</f>
        <v>5569.7</v>
      </c>
      <c r="J42" s="16">
        <f>J43+J44+J45+J46</f>
        <v>1700</v>
      </c>
      <c r="K42" s="16">
        <f>K43+K44+K45+K46</f>
        <v>3669.7</v>
      </c>
      <c r="L42" s="16">
        <f>L43+L44+L45+L46</f>
        <v>0</v>
      </c>
      <c r="M42" s="16">
        <f>M43+M44+M45+M46</f>
        <v>200</v>
      </c>
      <c r="N42" s="28"/>
      <c r="O42" s="26"/>
      <c r="P42" s="26"/>
      <c r="Q42" s="26"/>
      <c r="R42" s="26"/>
      <c r="S42" s="26"/>
      <c r="T42" s="26"/>
      <c r="U42" s="26"/>
    </row>
    <row r="43" ht="110" customHeight="1" spans="1:21">
      <c r="A43" s="26">
        <v>24</v>
      </c>
      <c r="B43" s="33" t="s">
        <v>234</v>
      </c>
      <c r="C43" s="33" t="s">
        <v>235</v>
      </c>
      <c r="D43" s="33" t="s">
        <v>236</v>
      </c>
      <c r="E43" s="40" t="s">
        <v>237</v>
      </c>
      <c r="F43" s="28"/>
      <c r="G43" s="33" t="s">
        <v>34</v>
      </c>
      <c r="H43" s="33" t="s">
        <v>238</v>
      </c>
      <c r="I43" s="26">
        <f>J43+K43+L43+M43</f>
        <v>700</v>
      </c>
      <c r="J43" s="26">
        <v>700</v>
      </c>
      <c r="K43" s="26"/>
      <c r="L43" s="26"/>
      <c r="M43" s="26"/>
      <c r="N43" s="33" t="s">
        <v>60</v>
      </c>
      <c r="O43" s="33" t="s">
        <v>239</v>
      </c>
      <c r="P43" s="33" t="s">
        <v>240</v>
      </c>
      <c r="Q43" s="48" t="s">
        <v>111</v>
      </c>
      <c r="R43" s="48" t="s">
        <v>63</v>
      </c>
      <c r="S43" s="48" t="s">
        <v>123</v>
      </c>
      <c r="T43" s="48" t="s">
        <v>124</v>
      </c>
      <c r="U43" s="28" t="s">
        <v>140</v>
      </c>
    </row>
    <row r="44" ht="80" customHeight="1" spans="1:21">
      <c r="A44" s="26">
        <v>25</v>
      </c>
      <c r="B44" s="33" t="s">
        <v>234</v>
      </c>
      <c r="C44" s="26" t="s">
        <v>241</v>
      </c>
      <c r="D44" s="28" t="s">
        <v>242</v>
      </c>
      <c r="E44" s="32" t="s">
        <v>243</v>
      </c>
      <c r="F44" s="28" t="s">
        <v>244</v>
      </c>
      <c r="G44" s="28" t="s">
        <v>245</v>
      </c>
      <c r="H44" s="28" t="s">
        <v>246</v>
      </c>
      <c r="I44" s="26">
        <f>J44+K44+L44+M44</f>
        <v>2219.7</v>
      </c>
      <c r="J44" s="26">
        <v>1000</v>
      </c>
      <c r="K44" s="26">
        <v>1219.7</v>
      </c>
      <c r="L44" s="26"/>
      <c r="M44" s="26"/>
      <c r="N44" s="33" t="s">
        <v>60</v>
      </c>
      <c r="O44" s="28" t="s">
        <v>247</v>
      </c>
      <c r="P44" s="28" t="s">
        <v>248</v>
      </c>
      <c r="Q44" s="48" t="s">
        <v>111</v>
      </c>
      <c r="R44" s="48" t="s">
        <v>249</v>
      </c>
      <c r="S44" s="48" t="s">
        <v>250</v>
      </c>
      <c r="T44" s="48"/>
      <c r="U44" s="28" t="s">
        <v>125</v>
      </c>
    </row>
    <row r="45" ht="80" customHeight="1" spans="1:21">
      <c r="A45" s="26">
        <v>26</v>
      </c>
      <c r="B45" s="33" t="s">
        <v>234</v>
      </c>
      <c r="C45" s="26" t="s">
        <v>251</v>
      </c>
      <c r="D45" s="28" t="s">
        <v>252</v>
      </c>
      <c r="E45" s="32" t="s">
        <v>253</v>
      </c>
      <c r="F45" s="28"/>
      <c r="G45" s="28" t="s">
        <v>254</v>
      </c>
      <c r="H45" s="34" t="s">
        <v>255</v>
      </c>
      <c r="I45" s="26">
        <f>J45+K45+L45+M45</f>
        <v>2450</v>
      </c>
      <c r="J45" s="26"/>
      <c r="K45" s="26">
        <v>2450</v>
      </c>
      <c r="L45" s="26"/>
      <c r="M45" s="26"/>
      <c r="N45" s="33" t="s">
        <v>60</v>
      </c>
      <c r="O45" s="28" t="s">
        <v>256</v>
      </c>
      <c r="P45" s="28" t="s">
        <v>257</v>
      </c>
      <c r="Q45" s="48" t="s">
        <v>64</v>
      </c>
      <c r="R45" s="48" t="s">
        <v>85</v>
      </c>
      <c r="S45" s="48" t="s">
        <v>258</v>
      </c>
      <c r="T45" s="48" t="s">
        <v>259</v>
      </c>
      <c r="U45" s="28" t="s">
        <v>140</v>
      </c>
    </row>
    <row r="46" ht="140" customHeight="1" spans="1:21">
      <c r="A46" s="26">
        <v>27</v>
      </c>
      <c r="B46" s="33" t="s">
        <v>234</v>
      </c>
      <c r="C46" s="26" t="s">
        <v>251</v>
      </c>
      <c r="D46" s="28" t="s">
        <v>260</v>
      </c>
      <c r="E46" s="32" t="s">
        <v>261</v>
      </c>
      <c r="F46" s="28"/>
      <c r="G46" s="28" t="s">
        <v>262</v>
      </c>
      <c r="H46" s="28" t="s">
        <v>263</v>
      </c>
      <c r="I46" s="26">
        <f>J46+K46+L46+M46</f>
        <v>200</v>
      </c>
      <c r="J46" s="26"/>
      <c r="K46" s="26"/>
      <c r="L46" s="26"/>
      <c r="M46" s="26">
        <v>200</v>
      </c>
      <c r="N46" s="33" t="s">
        <v>60</v>
      </c>
      <c r="O46" s="28" t="s">
        <v>264</v>
      </c>
      <c r="P46" s="28" t="s">
        <v>265</v>
      </c>
      <c r="Q46" s="48" t="s">
        <v>266</v>
      </c>
      <c r="R46" s="48" t="s">
        <v>267</v>
      </c>
      <c r="S46" s="48" t="s">
        <v>268</v>
      </c>
      <c r="T46" s="48" t="s">
        <v>269</v>
      </c>
      <c r="U46" s="28" t="s">
        <v>43</v>
      </c>
    </row>
    <row r="47" ht="30" customHeight="1" spans="1:21">
      <c r="A47" s="41" t="s">
        <v>270</v>
      </c>
      <c r="B47" s="41"/>
      <c r="C47" s="26"/>
      <c r="D47" s="26"/>
      <c r="E47" s="27"/>
      <c r="F47" s="28"/>
      <c r="G47" s="26"/>
      <c r="H47" s="29"/>
      <c r="I47" s="16">
        <f>I48+I49</f>
        <v>3081.55</v>
      </c>
      <c r="J47" s="16">
        <f>J48+J49</f>
        <v>0</v>
      </c>
      <c r="K47" s="16">
        <f>K48+K49</f>
        <v>2081.55</v>
      </c>
      <c r="L47" s="16">
        <f>L48+L49</f>
        <v>1000</v>
      </c>
      <c r="M47" s="16">
        <f>M48+M49</f>
        <v>0</v>
      </c>
      <c r="N47" s="28"/>
      <c r="O47" s="26"/>
      <c r="P47" s="26"/>
      <c r="Q47" s="26"/>
      <c r="R47" s="26"/>
      <c r="S47" s="26"/>
      <c r="T47" s="26"/>
      <c r="U47" s="26"/>
    </row>
    <row r="48" ht="100" customHeight="1" spans="1:21">
      <c r="A48" s="26">
        <v>28</v>
      </c>
      <c r="B48" s="33" t="s">
        <v>234</v>
      </c>
      <c r="C48" s="33" t="s">
        <v>271</v>
      </c>
      <c r="D48" s="33" t="s">
        <v>272</v>
      </c>
      <c r="E48" s="40" t="s">
        <v>273</v>
      </c>
      <c r="F48" s="28"/>
      <c r="G48" s="33" t="s">
        <v>274</v>
      </c>
      <c r="H48" s="33" t="s">
        <v>275</v>
      </c>
      <c r="I48" s="26">
        <f>J48+K48+L48+M48</f>
        <v>3000</v>
      </c>
      <c r="J48" s="26"/>
      <c r="K48" s="26">
        <v>2000</v>
      </c>
      <c r="L48" s="26">
        <v>1000</v>
      </c>
      <c r="M48" s="26"/>
      <c r="N48" s="33" t="s">
        <v>276</v>
      </c>
      <c r="O48" s="33" t="s">
        <v>277</v>
      </c>
      <c r="P48" s="33" t="s">
        <v>278</v>
      </c>
      <c r="Q48" s="48" t="s">
        <v>64</v>
      </c>
      <c r="R48" s="48" t="s">
        <v>85</v>
      </c>
      <c r="S48" s="48" t="s">
        <v>258</v>
      </c>
      <c r="T48" s="48" t="s">
        <v>279</v>
      </c>
      <c r="U48" s="28" t="s">
        <v>140</v>
      </c>
    </row>
    <row r="49" ht="90" customHeight="1" spans="1:21">
      <c r="A49" s="26">
        <v>29</v>
      </c>
      <c r="B49" s="33" t="s">
        <v>234</v>
      </c>
      <c r="C49" s="26" t="s">
        <v>251</v>
      </c>
      <c r="D49" s="28" t="s">
        <v>280</v>
      </c>
      <c r="E49" s="32" t="s">
        <v>281</v>
      </c>
      <c r="F49" s="28"/>
      <c r="G49" s="28" t="s">
        <v>282</v>
      </c>
      <c r="H49" s="28" t="s">
        <v>283</v>
      </c>
      <c r="I49" s="26">
        <f>J49+K49+L49+M49</f>
        <v>81.55</v>
      </c>
      <c r="J49" s="26"/>
      <c r="K49" s="26">
        <v>81.55</v>
      </c>
      <c r="L49" s="26"/>
      <c r="M49" s="26"/>
      <c r="N49" s="33" t="s">
        <v>276</v>
      </c>
      <c r="O49" s="28" t="s">
        <v>284</v>
      </c>
      <c r="P49" s="28" t="s">
        <v>285</v>
      </c>
      <c r="Q49" s="48" t="s">
        <v>111</v>
      </c>
      <c r="R49" s="48" t="s">
        <v>286</v>
      </c>
      <c r="S49" s="48" t="s">
        <v>121</v>
      </c>
      <c r="T49" s="48" t="s">
        <v>188</v>
      </c>
      <c r="U49" s="28" t="s">
        <v>43</v>
      </c>
    </row>
    <row r="50" ht="30" customHeight="1" spans="1:21">
      <c r="A50" s="42" t="s">
        <v>287</v>
      </c>
      <c r="B50" s="43"/>
      <c r="C50" s="26"/>
      <c r="D50" s="26"/>
      <c r="E50" s="27"/>
      <c r="F50" s="28"/>
      <c r="G50" s="26"/>
      <c r="H50" s="29"/>
      <c r="I50" s="16">
        <f>I51+I52</f>
        <v>208</v>
      </c>
      <c r="J50" s="16">
        <f>J51+J52</f>
        <v>148</v>
      </c>
      <c r="K50" s="16">
        <f>K51+K52</f>
        <v>60</v>
      </c>
      <c r="L50" s="16">
        <f>L51+L52</f>
        <v>0</v>
      </c>
      <c r="M50" s="16">
        <f>M51+M52</f>
        <v>0</v>
      </c>
      <c r="N50" s="28"/>
      <c r="O50" s="26"/>
      <c r="P50" s="26"/>
      <c r="Q50" s="26"/>
      <c r="R50" s="26"/>
      <c r="S50" s="26"/>
      <c r="T50" s="26"/>
      <c r="U50" s="26"/>
    </row>
    <row r="51" ht="97" customHeight="1" spans="1:21">
      <c r="A51" s="26">
        <v>30</v>
      </c>
      <c r="B51" s="33" t="s">
        <v>234</v>
      </c>
      <c r="C51" s="26" t="s">
        <v>251</v>
      </c>
      <c r="D51" s="28" t="s">
        <v>288</v>
      </c>
      <c r="E51" s="32" t="s">
        <v>289</v>
      </c>
      <c r="F51" s="28"/>
      <c r="G51" s="28" t="s">
        <v>290</v>
      </c>
      <c r="H51" s="28" t="s">
        <v>291</v>
      </c>
      <c r="I51" s="26">
        <f>J51+K51+L51+M51</f>
        <v>60</v>
      </c>
      <c r="J51" s="26"/>
      <c r="K51" s="26">
        <v>60</v>
      </c>
      <c r="L51" s="26"/>
      <c r="M51" s="26"/>
      <c r="N51" s="33" t="s">
        <v>292</v>
      </c>
      <c r="O51" s="28" t="s">
        <v>293</v>
      </c>
      <c r="P51" s="28" t="s">
        <v>294</v>
      </c>
      <c r="Q51" s="48" t="s">
        <v>295</v>
      </c>
      <c r="R51" s="48" t="s">
        <v>296</v>
      </c>
      <c r="S51" s="48" t="s">
        <v>217</v>
      </c>
      <c r="T51" s="48" t="s">
        <v>217</v>
      </c>
      <c r="U51" s="28" t="s">
        <v>43</v>
      </c>
    </row>
    <row r="52" ht="89" customHeight="1" spans="1:21">
      <c r="A52" s="26">
        <v>31</v>
      </c>
      <c r="B52" s="33" t="s">
        <v>234</v>
      </c>
      <c r="C52" s="26" t="s">
        <v>297</v>
      </c>
      <c r="D52" s="28" t="s">
        <v>298</v>
      </c>
      <c r="E52" s="32" t="s">
        <v>299</v>
      </c>
      <c r="F52" s="28"/>
      <c r="G52" s="28" t="s">
        <v>245</v>
      </c>
      <c r="H52" s="28" t="s">
        <v>300</v>
      </c>
      <c r="I52" s="26">
        <f>J52+K52+L52+M52</f>
        <v>148</v>
      </c>
      <c r="J52" s="26">
        <v>148</v>
      </c>
      <c r="K52" s="26"/>
      <c r="L52" s="26"/>
      <c r="M52" s="26"/>
      <c r="N52" s="28" t="s">
        <v>292</v>
      </c>
      <c r="O52" s="28" t="s">
        <v>301</v>
      </c>
      <c r="P52" s="28" t="s">
        <v>302</v>
      </c>
      <c r="Q52" s="48" t="s">
        <v>111</v>
      </c>
      <c r="R52" s="48" t="s">
        <v>303</v>
      </c>
      <c r="S52" s="48" t="s">
        <v>304</v>
      </c>
      <c r="T52" s="26"/>
      <c r="U52" s="28" t="s">
        <v>43</v>
      </c>
    </row>
    <row r="53" ht="30" customHeight="1" spans="1:21">
      <c r="A53" s="42" t="s">
        <v>305</v>
      </c>
      <c r="B53" s="43"/>
      <c r="C53" s="26"/>
      <c r="D53" s="26"/>
      <c r="E53" s="27"/>
      <c r="F53" s="28"/>
      <c r="G53" s="26"/>
      <c r="H53" s="29"/>
      <c r="I53" s="16">
        <f>I54</f>
        <v>120.6</v>
      </c>
      <c r="J53" s="16">
        <f>J54</f>
        <v>120.6</v>
      </c>
      <c r="K53" s="16">
        <f>K54</f>
        <v>0</v>
      </c>
      <c r="L53" s="16">
        <f>L54</f>
        <v>0</v>
      </c>
      <c r="M53" s="16">
        <f>M54</f>
        <v>0</v>
      </c>
      <c r="N53" s="28"/>
      <c r="O53" s="26"/>
      <c r="P53" s="26"/>
      <c r="Q53" s="26"/>
      <c r="R53" s="26"/>
      <c r="S53" s="26"/>
      <c r="T53" s="26"/>
      <c r="U53" s="26"/>
    </row>
    <row r="54" ht="85" customHeight="1" spans="1:21">
      <c r="A54" s="26">
        <v>32</v>
      </c>
      <c r="B54" s="33" t="s">
        <v>234</v>
      </c>
      <c r="C54" s="26" t="s">
        <v>241</v>
      </c>
      <c r="D54" s="28" t="s">
        <v>306</v>
      </c>
      <c r="E54" s="32" t="s">
        <v>307</v>
      </c>
      <c r="F54" s="28" t="s">
        <v>308</v>
      </c>
      <c r="G54" s="28" t="s">
        <v>245</v>
      </c>
      <c r="H54" s="28" t="s">
        <v>246</v>
      </c>
      <c r="I54" s="26">
        <f>J54+K54+L54+M54</f>
        <v>120.6</v>
      </c>
      <c r="J54" s="26">
        <v>120.6</v>
      </c>
      <c r="K54" s="26"/>
      <c r="L54" s="26"/>
      <c r="M54" s="26"/>
      <c r="N54" s="28" t="s">
        <v>309</v>
      </c>
      <c r="O54" s="28" t="s">
        <v>310</v>
      </c>
      <c r="P54" s="28" t="s">
        <v>311</v>
      </c>
      <c r="Q54" s="48" t="s">
        <v>111</v>
      </c>
      <c r="R54" s="48" t="s">
        <v>303</v>
      </c>
      <c r="S54" s="48" t="s">
        <v>312</v>
      </c>
      <c r="T54" s="48"/>
      <c r="U54" s="28" t="s">
        <v>125</v>
      </c>
    </row>
    <row r="55" ht="30" customHeight="1" spans="1:21">
      <c r="A55" s="42" t="s">
        <v>313</v>
      </c>
      <c r="B55" s="43"/>
      <c r="C55" s="26"/>
      <c r="D55" s="26"/>
      <c r="E55" s="27"/>
      <c r="F55" s="28"/>
      <c r="G55" s="26"/>
      <c r="H55" s="29"/>
      <c r="I55" s="16">
        <f>I56</f>
        <v>54</v>
      </c>
      <c r="J55" s="16">
        <f>J56</f>
        <v>0</v>
      </c>
      <c r="K55" s="16">
        <f>K56</f>
        <v>0</v>
      </c>
      <c r="L55" s="16">
        <f>L56</f>
        <v>54</v>
      </c>
      <c r="M55" s="16">
        <f>M56</f>
        <v>0</v>
      </c>
      <c r="N55" s="28"/>
      <c r="O55" s="26"/>
      <c r="P55" s="26"/>
      <c r="Q55" s="26"/>
      <c r="R55" s="26"/>
      <c r="S55" s="26"/>
      <c r="T55" s="26"/>
      <c r="U55" s="26"/>
    </row>
    <row r="56" ht="70" customHeight="1" spans="1:21">
      <c r="A56" s="26">
        <v>33</v>
      </c>
      <c r="B56" s="33" t="s">
        <v>234</v>
      </c>
      <c r="C56" s="26" t="s">
        <v>241</v>
      </c>
      <c r="D56" s="28" t="s">
        <v>314</v>
      </c>
      <c r="E56" s="32" t="s">
        <v>315</v>
      </c>
      <c r="F56" s="28" t="s">
        <v>316</v>
      </c>
      <c r="G56" s="28" t="s">
        <v>317</v>
      </c>
      <c r="H56" s="28" t="s">
        <v>318</v>
      </c>
      <c r="I56" s="26">
        <f>J56+K56+L56+M56</f>
        <v>54</v>
      </c>
      <c r="J56" s="26"/>
      <c r="K56" s="26"/>
      <c r="L56" s="26">
        <v>54</v>
      </c>
      <c r="M56" s="26"/>
      <c r="N56" s="28" t="s">
        <v>319</v>
      </c>
      <c r="O56" s="28" t="s">
        <v>320</v>
      </c>
      <c r="P56" s="28" t="s">
        <v>321</v>
      </c>
      <c r="Q56" s="48" t="s">
        <v>111</v>
      </c>
      <c r="R56" s="48" t="s">
        <v>322</v>
      </c>
      <c r="S56" s="48" t="s">
        <v>267</v>
      </c>
      <c r="T56" s="48"/>
      <c r="U56" s="28" t="s">
        <v>43</v>
      </c>
    </row>
    <row r="57" ht="30" customHeight="1" spans="1:21">
      <c r="A57" s="16" t="s">
        <v>323</v>
      </c>
      <c r="B57" s="16"/>
      <c r="C57" s="26"/>
      <c r="D57" s="26"/>
      <c r="E57" s="27"/>
      <c r="F57" s="28"/>
      <c r="G57" s="26"/>
      <c r="H57" s="29"/>
      <c r="I57" s="16">
        <f>I58+I59+I60+I61</f>
        <v>514</v>
      </c>
      <c r="J57" s="16">
        <f>J58+J59+J60+J61</f>
        <v>514</v>
      </c>
      <c r="K57" s="16">
        <f>K58+K59+K60+K61</f>
        <v>0</v>
      </c>
      <c r="L57" s="16">
        <f>L58+L59+L60+L61</f>
        <v>0</v>
      </c>
      <c r="M57" s="16">
        <f>M58+M59+M60+M61</f>
        <v>0</v>
      </c>
      <c r="N57" s="28"/>
      <c r="O57" s="26"/>
      <c r="P57" s="26"/>
      <c r="Q57" s="26"/>
      <c r="R57" s="26"/>
      <c r="S57" s="26"/>
      <c r="T57" s="26"/>
      <c r="U57" s="26"/>
    </row>
    <row r="58" ht="70" customHeight="1" spans="1:21">
      <c r="A58" s="26">
        <v>34</v>
      </c>
      <c r="B58" s="33" t="s">
        <v>234</v>
      </c>
      <c r="C58" s="33" t="s">
        <v>324</v>
      </c>
      <c r="D58" s="33" t="s">
        <v>325</v>
      </c>
      <c r="E58" s="40" t="s">
        <v>326</v>
      </c>
      <c r="F58" s="28"/>
      <c r="G58" s="33" t="s">
        <v>34</v>
      </c>
      <c r="H58" s="33" t="s">
        <v>238</v>
      </c>
      <c r="I58" s="26">
        <f>J58+K58+L58+M58</f>
        <v>54</v>
      </c>
      <c r="J58" s="26">
        <v>54</v>
      </c>
      <c r="K58" s="26"/>
      <c r="L58" s="26"/>
      <c r="M58" s="26"/>
      <c r="N58" s="33" t="s">
        <v>153</v>
      </c>
      <c r="O58" s="33" t="s">
        <v>327</v>
      </c>
      <c r="P58" s="33" t="s">
        <v>328</v>
      </c>
      <c r="Q58" s="48" t="s">
        <v>111</v>
      </c>
      <c r="R58" s="28" t="s">
        <v>103</v>
      </c>
      <c r="S58" s="28" t="s">
        <v>329</v>
      </c>
      <c r="T58" s="28"/>
      <c r="U58" s="28" t="s">
        <v>43</v>
      </c>
    </row>
    <row r="59" ht="70" customHeight="1" spans="1:21">
      <c r="A59" s="26">
        <v>35</v>
      </c>
      <c r="B59" s="33" t="s">
        <v>234</v>
      </c>
      <c r="C59" s="33" t="s">
        <v>324</v>
      </c>
      <c r="D59" s="33" t="s">
        <v>330</v>
      </c>
      <c r="E59" s="40" t="s">
        <v>331</v>
      </c>
      <c r="F59" s="28" t="s">
        <v>332</v>
      </c>
      <c r="G59" s="33" t="s">
        <v>34</v>
      </c>
      <c r="H59" s="33" t="s">
        <v>238</v>
      </c>
      <c r="I59" s="26">
        <f>J59+K59+L59+M59</f>
        <v>180</v>
      </c>
      <c r="J59" s="26">
        <v>180</v>
      </c>
      <c r="K59" s="26"/>
      <c r="L59" s="26"/>
      <c r="M59" s="26"/>
      <c r="N59" s="33" t="s">
        <v>153</v>
      </c>
      <c r="O59" s="33" t="s">
        <v>333</v>
      </c>
      <c r="P59" s="33" t="s">
        <v>333</v>
      </c>
      <c r="Q59" s="48" t="s">
        <v>111</v>
      </c>
      <c r="R59" s="28" t="s">
        <v>334</v>
      </c>
      <c r="S59" s="28" t="s">
        <v>335</v>
      </c>
      <c r="T59" s="28"/>
      <c r="U59" s="28" t="s">
        <v>43</v>
      </c>
    </row>
    <row r="60" ht="70" customHeight="1" spans="1:21">
      <c r="A60" s="26">
        <v>36</v>
      </c>
      <c r="B60" s="33" t="s">
        <v>234</v>
      </c>
      <c r="C60" s="33" t="s">
        <v>324</v>
      </c>
      <c r="D60" s="33" t="s">
        <v>336</v>
      </c>
      <c r="E60" s="40" t="s">
        <v>337</v>
      </c>
      <c r="F60" s="28"/>
      <c r="G60" s="33" t="s">
        <v>34</v>
      </c>
      <c r="H60" s="33" t="s">
        <v>238</v>
      </c>
      <c r="I60" s="26">
        <f>J60+K60+L60+M60</f>
        <v>100</v>
      </c>
      <c r="J60" s="26">
        <v>100</v>
      </c>
      <c r="K60" s="26"/>
      <c r="L60" s="26"/>
      <c r="M60" s="26"/>
      <c r="N60" s="33" t="s">
        <v>153</v>
      </c>
      <c r="O60" s="33" t="s">
        <v>338</v>
      </c>
      <c r="P60" s="33" t="s">
        <v>338</v>
      </c>
      <c r="Q60" s="48" t="s">
        <v>111</v>
      </c>
      <c r="R60" s="28" t="s">
        <v>286</v>
      </c>
      <c r="S60" s="28" t="s">
        <v>339</v>
      </c>
      <c r="T60" s="28"/>
      <c r="U60" s="28" t="s">
        <v>43</v>
      </c>
    </row>
    <row r="61" ht="70" customHeight="1" spans="1:21">
      <c r="A61" s="26">
        <v>37</v>
      </c>
      <c r="B61" s="33" t="s">
        <v>234</v>
      </c>
      <c r="C61" s="33" t="s">
        <v>324</v>
      </c>
      <c r="D61" s="33" t="s">
        <v>340</v>
      </c>
      <c r="E61" s="40" t="s">
        <v>331</v>
      </c>
      <c r="F61" s="28" t="s">
        <v>332</v>
      </c>
      <c r="G61" s="33" t="s">
        <v>34</v>
      </c>
      <c r="H61" s="33" t="s">
        <v>238</v>
      </c>
      <c r="I61" s="26">
        <f>J61+K61+L61+M61</f>
        <v>180</v>
      </c>
      <c r="J61" s="26">
        <v>180</v>
      </c>
      <c r="K61" s="26"/>
      <c r="L61" s="26"/>
      <c r="M61" s="26"/>
      <c r="N61" s="33" t="s">
        <v>153</v>
      </c>
      <c r="O61" s="33" t="s">
        <v>333</v>
      </c>
      <c r="P61" s="33" t="s">
        <v>333</v>
      </c>
      <c r="Q61" s="48" t="s">
        <v>111</v>
      </c>
      <c r="R61" s="28" t="s">
        <v>341</v>
      </c>
      <c r="S61" s="28" t="s">
        <v>342</v>
      </c>
      <c r="T61" s="28"/>
      <c r="U61" s="28" t="s">
        <v>125</v>
      </c>
    </row>
    <row r="62" ht="30" customHeight="1" spans="1:21">
      <c r="A62" s="24" t="s">
        <v>343</v>
      </c>
      <c r="B62" s="25"/>
      <c r="C62" s="18"/>
      <c r="D62" s="26"/>
      <c r="E62" s="27"/>
      <c r="F62" s="28"/>
      <c r="G62" s="26"/>
      <c r="H62" s="29"/>
      <c r="I62" s="16">
        <f>I63</f>
        <v>600</v>
      </c>
      <c r="J62" s="16">
        <f>J63</f>
        <v>600</v>
      </c>
      <c r="K62" s="16">
        <f>K63</f>
        <v>0</v>
      </c>
      <c r="L62" s="16">
        <f>L63</f>
        <v>0</v>
      </c>
      <c r="M62" s="16">
        <f>M63</f>
        <v>0</v>
      </c>
      <c r="N62" s="28"/>
      <c r="O62" s="26"/>
      <c r="P62" s="26"/>
      <c r="Q62" s="26"/>
      <c r="R62" s="26"/>
      <c r="S62" s="26"/>
      <c r="T62" s="26"/>
      <c r="U62" s="26"/>
    </row>
    <row r="63" ht="50" customHeight="1" spans="1:21">
      <c r="A63" s="26">
        <v>38</v>
      </c>
      <c r="B63" s="33" t="s">
        <v>234</v>
      </c>
      <c r="C63" s="33" t="s">
        <v>344</v>
      </c>
      <c r="D63" s="33" t="s">
        <v>345</v>
      </c>
      <c r="E63" s="40" t="s">
        <v>346</v>
      </c>
      <c r="F63" s="28"/>
      <c r="G63" s="33" t="s">
        <v>34</v>
      </c>
      <c r="H63" s="33" t="s">
        <v>238</v>
      </c>
      <c r="I63" s="26">
        <f>J63+K63+L63+M63</f>
        <v>600</v>
      </c>
      <c r="J63" s="26">
        <v>600</v>
      </c>
      <c r="K63" s="26"/>
      <c r="L63" s="26"/>
      <c r="M63" s="26"/>
      <c r="N63" s="33" t="s">
        <v>347</v>
      </c>
      <c r="O63" s="33" t="s">
        <v>348</v>
      </c>
      <c r="P63" s="33" t="s">
        <v>349</v>
      </c>
      <c r="Q63" s="48" t="s">
        <v>111</v>
      </c>
      <c r="R63" s="28" t="s">
        <v>350</v>
      </c>
      <c r="S63" s="28" t="s">
        <v>351</v>
      </c>
      <c r="T63" s="28"/>
      <c r="U63" s="28" t="s">
        <v>125</v>
      </c>
    </row>
    <row r="64" ht="30" customHeight="1" spans="1:21">
      <c r="A64" s="41" t="s">
        <v>352</v>
      </c>
      <c r="B64" s="41"/>
      <c r="C64" s="26"/>
      <c r="D64" s="26"/>
      <c r="E64" s="27"/>
      <c r="F64" s="28"/>
      <c r="G64" s="26"/>
      <c r="H64" s="29"/>
      <c r="I64" s="16">
        <f>I65+I66</f>
        <v>260</v>
      </c>
      <c r="J64" s="16">
        <f>J65+J66</f>
        <v>0</v>
      </c>
      <c r="K64" s="16">
        <f>K65+K66</f>
        <v>260</v>
      </c>
      <c r="L64" s="16">
        <f>L65+L66</f>
        <v>0</v>
      </c>
      <c r="M64" s="16">
        <f>M65+M66</f>
        <v>0</v>
      </c>
      <c r="N64" s="28"/>
      <c r="O64" s="26"/>
      <c r="P64" s="26"/>
      <c r="Q64" s="26"/>
      <c r="R64" s="26"/>
      <c r="S64" s="26"/>
      <c r="T64" s="26"/>
      <c r="U64" s="26"/>
    </row>
    <row r="65" ht="96" customHeight="1" spans="1:21">
      <c r="A65" s="26">
        <v>39</v>
      </c>
      <c r="B65" s="33" t="s">
        <v>234</v>
      </c>
      <c r="C65" s="26" t="s">
        <v>251</v>
      </c>
      <c r="D65" s="28" t="s">
        <v>353</v>
      </c>
      <c r="E65" s="32" t="s">
        <v>354</v>
      </c>
      <c r="F65" s="28"/>
      <c r="G65" s="26" t="s">
        <v>355</v>
      </c>
      <c r="H65" s="28" t="s">
        <v>356</v>
      </c>
      <c r="I65" s="26">
        <f t="shared" ref="I64:I82" si="1">J65+K65+L65+M65</f>
        <v>150</v>
      </c>
      <c r="J65" s="26"/>
      <c r="K65" s="26">
        <v>150</v>
      </c>
      <c r="L65" s="26"/>
      <c r="M65" s="26"/>
      <c r="N65" s="28" t="s">
        <v>357</v>
      </c>
      <c r="O65" s="44" t="s">
        <v>358</v>
      </c>
      <c r="P65" s="44" t="s">
        <v>359</v>
      </c>
      <c r="Q65" s="28" t="s">
        <v>188</v>
      </c>
      <c r="R65" s="28" t="s">
        <v>360</v>
      </c>
      <c r="S65" s="28" t="s">
        <v>361</v>
      </c>
      <c r="T65" s="28" t="s">
        <v>362</v>
      </c>
      <c r="U65" s="28" t="s">
        <v>87</v>
      </c>
    </row>
    <row r="66" ht="70" customHeight="1" spans="1:21">
      <c r="A66" s="26">
        <v>40</v>
      </c>
      <c r="B66" s="33" t="s">
        <v>234</v>
      </c>
      <c r="C66" s="26" t="s">
        <v>251</v>
      </c>
      <c r="D66" s="28" t="s">
        <v>363</v>
      </c>
      <c r="E66" s="32" t="s">
        <v>364</v>
      </c>
      <c r="F66" s="28"/>
      <c r="G66" s="33" t="s">
        <v>355</v>
      </c>
      <c r="H66" s="28" t="s">
        <v>365</v>
      </c>
      <c r="I66" s="26">
        <f t="shared" si="1"/>
        <v>110</v>
      </c>
      <c r="J66" s="26"/>
      <c r="K66" s="26">
        <v>110</v>
      </c>
      <c r="L66" s="26"/>
      <c r="M66" s="26"/>
      <c r="N66" s="28" t="s">
        <v>357</v>
      </c>
      <c r="O66" s="44" t="s">
        <v>366</v>
      </c>
      <c r="P66" s="44" t="s">
        <v>367</v>
      </c>
      <c r="Q66" s="28" t="s">
        <v>188</v>
      </c>
      <c r="R66" s="28" t="s">
        <v>360</v>
      </c>
      <c r="S66" s="28" t="s">
        <v>368</v>
      </c>
      <c r="T66" s="28" t="s">
        <v>369</v>
      </c>
      <c r="U66" s="28" t="s">
        <v>67</v>
      </c>
    </row>
    <row r="67" ht="30" customHeight="1" spans="1:21">
      <c r="A67" s="41" t="s">
        <v>370</v>
      </c>
      <c r="B67" s="41"/>
      <c r="C67" s="26"/>
      <c r="D67" s="26"/>
      <c r="E67" s="27"/>
      <c r="F67" s="28"/>
      <c r="G67" s="26"/>
      <c r="H67" s="29"/>
      <c r="I67" s="16">
        <f>I68+I69</f>
        <v>354</v>
      </c>
      <c r="J67" s="16">
        <f>J68+J69</f>
        <v>0</v>
      </c>
      <c r="K67" s="16">
        <f>K68+K69</f>
        <v>354</v>
      </c>
      <c r="L67" s="16">
        <f>L68+L69</f>
        <v>0</v>
      </c>
      <c r="M67" s="16">
        <f>M68+M69</f>
        <v>0</v>
      </c>
      <c r="N67" s="28"/>
      <c r="O67" s="26"/>
      <c r="P67" s="26"/>
      <c r="Q67" s="26"/>
      <c r="R67" s="26"/>
      <c r="S67" s="26"/>
      <c r="T67" s="26"/>
      <c r="U67" s="26"/>
    </row>
    <row r="68" ht="91" customHeight="1" spans="1:21">
      <c r="A68" s="26">
        <v>41</v>
      </c>
      <c r="B68" s="33" t="s">
        <v>234</v>
      </c>
      <c r="C68" s="28" t="s">
        <v>235</v>
      </c>
      <c r="D68" s="28" t="s">
        <v>371</v>
      </c>
      <c r="E68" s="32" t="s">
        <v>372</v>
      </c>
      <c r="F68" s="28"/>
      <c r="G68" s="28" t="s">
        <v>212</v>
      </c>
      <c r="H68" s="28" t="s">
        <v>373</v>
      </c>
      <c r="I68" s="26">
        <f t="shared" si="1"/>
        <v>204</v>
      </c>
      <c r="J68" s="26"/>
      <c r="K68" s="26">
        <v>204</v>
      </c>
      <c r="L68" s="26"/>
      <c r="M68" s="26"/>
      <c r="N68" s="28" t="s">
        <v>214</v>
      </c>
      <c r="O68" s="44" t="s">
        <v>374</v>
      </c>
      <c r="P68" s="44" t="s">
        <v>375</v>
      </c>
      <c r="Q68" s="28" t="s">
        <v>63</v>
      </c>
      <c r="R68" s="28" t="s">
        <v>64</v>
      </c>
      <c r="S68" s="28" t="s">
        <v>342</v>
      </c>
      <c r="T68" s="28" t="s">
        <v>76</v>
      </c>
      <c r="U68" s="28" t="s">
        <v>67</v>
      </c>
    </row>
    <row r="69" ht="65" customHeight="1" spans="1:21">
      <c r="A69" s="26">
        <v>42</v>
      </c>
      <c r="B69" s="33" t="s">
        <v>234</v>
      </c>
      <c r="C69" s="26" t="s">
        <v>251</v>
      </c>
      <c r="D69" s="28" t="s">
        <v>376</v>
      </c>
      <c r="E69" s="32" t="s">
        <v>377</v>
      </c>
      <c r="F69" s="28"/>
      <c r="G69" s="28" t="s">
        <v>212</v>
      </c>
      <c r="H69" s="28" t="s">
        <v>378</v>
      </c>
      <c r="I69" s="26">
        <f t="shared" si="1"/>
        <v>150</v>
      </c>
      <c r="J69" s="26"/>
      <c r="K69" s="26">
        <v>150</v>
      </c>
      <c r="L69" s="26"/>
      <c r="M69" s="26"/>
      <c r="N69" s="28" t="s">
        <v>214</v>
      </c>
      <c r="O69" s="28" t="s">
        <v>379</v>
      </c>
      <c r="P69" s="28" t="s">
        <v>380</v>
      </c>
      <c r="Q69" s="28" t="s">
        <v>188</v>
      </c>
      <c r="R69" s="28" t="s">
        <v>75</v>
      </c>
      <c r="S69" s="28" t="s">
        <v>381</v>
      </c>
      <c r="T69" s="51" t="s">
        <v>382</v>
      </c>
      <c r="U69" s="28" t="s">
        <v>140</v>
      </c>
    </row>
    <row r="70" ht="30" customHeight="1" spans="1:21">
      <c r="A70" s="41" t="s">
        <v>383</v>
      </c>
      <c r="B70" s="41"/>
      <c r="C70" s="26"/>
      <c r="D70" s="26"/>
      <c r="E70" s="27"/>
      <c r="F70" s="28"/>
      <c r="G70" s="26"/>
      <c r="H70" s="29"/>
      <c r="I70" s="16">
        <f>I71+I72</f>
        <v>344.5</v>
      </c>
      <c r="J70" s="16">
        <f>J71+J72</f>
        <v>344.5</v>
      </c>
      <c r="K70" s="16">
        <f>K71+K72</f>
        <v>0</v>
      </c>
      <c r="L70" s="16">
        <f>L71+L72</f>
        <v>0</v>
      </c>
      <c r="M70" s="16">
        <f>M71+M72</f>
        <v>0</v>
      </c>
      <c r="N70" s="28"/>
      <c r="O70" s="26"/>
      <c r="P70" s="26"/>
      <c r="Q70" s="26"/>
      <c r="R70" s="26"/>
      <c r="S70" s="26"/>
      <c r="T70" s="26"/>
      <c r="U70" s="26"/>
    </row>
    <row r="71" ht="80" customHeight="1" spans="1:21">
      <c r="A71" s="26">
        <v>43</v>
      </c>
      <c r="B71" s="33" t="s">
        <v>234</v>
      </c>
      <c r="C71" s="33" t="s">
        <v>235</v>
      </c>
      <c r="D71" s="28" t="s">
        <v>384</v>
      </c>
      <c r="E71" s="32" t="s">
        <v>385</v>
      </c>
      <c r="F71" s="33"/>
      <c r="G71" s="33" t="s">
        <v>226</v>
      </c>
      <c r="H71" s="28" t="s">
        <v>386</v>
      </c>
      <c r="I71" s="26">
        <f t="shared" si="1"/>
        <v>149.5</v>
      </c>
      <c r="J71" s="26">
        <v>149.5</v>
      </c>
      <c r="K71" s="26"/>
      <c r="L71" s="26"/>
      <c r="M71" s="26"/>
      <c r="N71" s="28" t="s">
        <v>228</v>
      </c>
      <c r="O71" s="44" t="s">
        <v>387</v>
      </c>
      <c r="P71" s="44" t="s">
        <v>388</v>
      </c>
      <c r="Q71" s="28" t="s">
        <v>75</v>
      </c>
      <c r="R71" s="28" t="s">
        <v>64</v>
      </c>
      <c r="S71" s="28" t="s">
        <v>208</v>
      </c>
      <c r="T71" s="28" t="s">
        <v>77</v>
      </c>
      <c r="U71" s="28" t="s">
        <v>140</v>
      </c>
    </row>
    <row r="72" ht="80" customHeight="1" spans="1:21">
      <c r="A72" s="26">
        <v>44</v>
      </c>
      <c r="B72" s="33" t="s">
        <v>234</v>
      </c>
      <c r="C72" s="28" t="s">
        <v>235</v>
      </c>
      <c r="D72" s="28" t="s">
        <v>389</v>
      </c>
      <c r="E72" s="32" t="s">
        <v>390</v>
      </c>
      <c r="F72" s="28"/>
      <c r="G72" s="28" t="s">
        <v>226</v>
      </c>
      <c r="H72" s="28" t="s">
        <v>391</v>
      </c>
      <c r="I72" s="26">
        <f t="shared" si="1"/>
        <v>195</v>
      </c>
      <c r="J72" s="26">
        <v>195</v>
      </c>
      <c r="K72" s="26"/>
      <c r="L72" s="26"/>
      <c r="M72" s="26"/>
      <c r="N72" s="28" t="s">
        <v>228</v>
      </c>
      <c r="O72" s="28" t="s">
        <v>392</v>
      </c>
      <c r="P72" s="28" t="s">
        <v>393</v>
      </c>
      <c r="Q72" s="58" t="s">
        <v>394</v>
      </c>
      <c r="R72" s="58" t="s">
        <v>395</v>
      </c>
      <c r="S72" s="58" t="s">
        <v>396</v>
      </c>
      <c r="T72" s="58" t="s">
        <v>397</v>
      </c>
      <c r="U72" s="28" t="s">
        <v>43</v>
      </c>
    </row>
    <row r="73" ht="30" customHeight="1" spans="1:21">
      <c r="A73" s="41" t="s">
        <v>398</v>
      </c>
      <c r="B73" s="41"/>
      <c r="C73" s="26"/>
      <c r="D73" s="26"/>
      <c r="E73" s="27"/>
      <c r="F73" s="28"/>
      <c r="G73" s="26"/>
      <c r="H73" s="29"/>
      <c r="I73" s="16">
        <f>I74+I75+I76+I77+I78</f>
        <v>1360</v>
      </c>
      <c r="J73" s="16">
        <f>J74+J75+J76+J77+J78</f>
        <v>0</v>
      </c>
      <c r="K73" s="16">
        <f>K74+K75+K76+K77+K78</f>
        <v>1360</v>
      </c>
      <c r="L73" s="16">
        <f>L74+L75+L76+L77+L78</f>
        <v>0</v>
      </c>
      <c r="M73" s="16">
        <f>M74+M75+M76+M77+M78</f>
        <v>0</v>
      </c>
      <c r="N73" s="28"/>
      <c r="O73" s="26"/>
      <c r="P73" s="26"/>
      <c r="Q73" s="26"/>
      <c r="R73" s="26"/>
      <c r="S73" s="26"/>
      <c r="T73" s="26"/>
      <c r="U73" s="26"/>
    </row>
    <row r="74" ht="100" customHeight="1" spans="1:21">
      <c r="A74" s="26">
        <v>45</v>
      </c>
      <c r="B74" s="33" t="s">
        <v>234</v>
      </c>
      <c r="C74" s="53" t="s">
        <v>235</v>
      </c>
      <c r="D74" s="53" t="s">
        <v>399</v>
      </c>
      <c r="E74" s="54" t="s">
        <v>400</v>
      </c>
      <c r="F74" s="28"/>
      <c r="G74" s="55" t="s">
        <v>401</v>
      </c>
      <c r="H74" s="53" t="s">
        <v>402</v>
      </c>
      <c r="I74" s="26">
        <f t="shared" si="1"/>
        <v>150</v>
      </c>
      <c r="J74" s="26"/>
      <c r="K74" s="26">
        <v>150</v>
      </c>
      <c r="L74" s="26"/>
      <c r="M74" s="26"/>
      <c r="N74" s="53" t="s">
        <v>403</v>
      </c>
      <c r="O74" s="44" t="s">
        <v>404</v>
      </c>
      <c r="P74" s="44" t="s">
        <v>405</v>
      </c>
      <c r="Q74" s="58" t="s">
        <v>188</v>
      </c>
      <c r="R74" s="58" t="s">
        <v>123</v>
      </c>
      <c r="S74" s="58" t="s">
        <v>208</v>
      </c>
      <c r="T74" s="58" t="s">
        <v>406</v>
      </c>
      <c r="U74" s="28" t="s">
        <v>87</v>
      </c>
    </row>
    <row r="75" ht="120" customHeight="1" spans="1:21">
      <c r="A75" s="26">
        <v>46</v>
      </c>
      <c r="B75" s="33" t="s">
        <v>234</v>
      </c>
      <c r="C75" s="55" t="s">
        <v>251</v>
      </c>
      <c r="D75" s="55" t="s">
        <v>407</v>
      </c>
      <c r="E75" s="54" t="s">
        <v>408</v>
      </c>
      <c r="F75" s="28"/>
      <c r="G75" s="55" t="s">
        <v>401</v>
      </c>
      <c r="H75" s="55" t="s">
        <v>402</v>
      </c>
      <c r="I75" s="26">
        <f t="shared" si="1"/>
        <v>150</v>
      </c>
      <c r="J75" s="26"/>
      <c r="K75" s="26">
        <v>150</v>
      </c>
      <c r="L75" s="26"/>
      <c r="M75" s="26"/>
      <c r="N75" s="55" t="s">
        <v>403</v>
      </c>
      <c r="O75" s="55" t="s">
        <v>409</v>
      </c>
      <c r="P75" s="55" t="s">
        <v>405</v>
      </c>
      <c r="Q75" s="58" t="s">
        <v>188</v>
      </c>
      <c r="R75" s="58" t="s">
        <v>123</v>
      </c>
      <c r="S75" s="58" t="s">
        <v>208</v>
      </c>
      <c r="T75" s="58" t="s">
        <v>406</v>
      </c>
      <c r="U75" s="28" t="s">
        <v>87</v>
      </c>
    </row>
    <row r="76" ht="100" customHeight="1" spans="1:21">
      <c r="A76" s="26">
        <v>47</v>
      </c>
      <c r="B76" s="33" t="s">
        <v>234</v>
      </c>
      <c r="C76" s="55" t="s">
        <v>235</v>
      </c>
      <c r="D76" s="55" t="s">
        <v>410</v>
      </c>
      <c r="E76" s="54" t="s">
        <v>411</v>
      </c>
      <c r="F76" s="28"/>
      <c r="G76" s="55" t="s">
        <v>401</v>
      </c>
      <c r="H76" s="55" t="s">
        <v>412</v>
      </c>
      <c r="I76" s="26">
        <f t="shared" si="1"/>
        <v>400</v>
      </c>
      <c r="J76" s="26"/>
      <c r="K76" s="26">
        <v>400</v>
      </c>
      <c r="L76" s="26"/>
      <c r="M76" s="26"/>
      <c r="N76" s="55" t="s">
        <v>403</v>
      </c>
      <c r="O76" s="55" t="s">
        <v>413</v>
      </c>
      <c r="P76" s="55" t="s">
        <v>414</v>
      </c>
      <c r="Q76" s="58" t="s">
        <v>188</v>
      </c>
      <c r="R76" s="58" t="s">
        <v>123</v>
      </c>
      <c r="S76" s="58" t="s">
        <v>208</v>
      </c>
      <c r="T76" s="58" t="s">
        <v>406</v>
      </c>
      <c r="U76" s="28" t="s">
        <v>87</v>
      </c>
    </row>
    <row r="77" ht="194" customHeight="1" spans="1:21">
      <c r="A77" s="26">
        <v>48</v>
      </c>
      <c r="B77" s="33" t="s">
        <v>234</v>
      </c>
      <c r="C77" s="55" t="s">
        <v>235</v>
      </c>
      <c r="D77" s="55" t="s">
        <v>415</v>
      </c>
      <c r="E77" s="54" t="s">
        <v>416</v>
      </c>
      <c r="F77" s="28"/>
      <c r="G77" s="55" t="s">
        <v>401</v>
      </c>
      <c r="H77" s="55" t="s">
        <v>417</v>
      </c>
      <c r="I77" s="26">
        <f t="shared" si="1"/>
        <v>300</v>
      </c>
      <c r="J77" s="26"/>
      <c r="K77" s="26">
        <v>300</v>
      </c>
      <c r="L77" s="26"/>
      <c r="M77" s="26"/>
      <c r="N77" s="55" t="s">
        <v>403</v>
      </c>
      <c r="O77" s="55" t="s">
        <v>418</v>
      </c>
      <c r="P77" s="55" t="s">
        <v>419</v>
      </c>
      <c r="Q77" s="58" t="s">
        <v>188</v>
      </c>
      <c r="R77" s="58" t="s">
        <v>123</v>
      </c>
      <c r="S77" s="58" t="s">
        <v>208</v>
      </c>
      <c r="T77" s="58" t="s">
        <v>406</v>
      </c>
      <c r="U77" s="28" t="s">
        <v>87</v>
      </c>
    </row>
    <row r="78" ht="80" customHeight="1" spans="1:21">
      <c r="A78" s="26">
        <v>49</v>
      </c>
      <c r="B78" s="33" t="s">
        <v>234</v>
      </c>
      <c r="C78" s="55" t="s">
        <v>235</v>
      </c>
      <c r="D78" s="55" t="s">
        <v>420</v>
      </c>
      <c r="E78" s="54" t="s">
        <v>421</v>
      </c>
      <c r="F78" s="28"/>
      <c r="G78" s="55" t="s">
        <v>401</v>
      </c>
      <c r="H78" s="55" t="s">
        <v>422</v>
      </c>
      <c r="I78" s="26">
        <f t="shared" si="1"/>
        <v>360</v>
      </c>
      <c r="J78" s="26"/>
      <c r="K78" s="26">
        <v>360</v>
      </c>
      <c r="L78" s="26"/>
      <c r="M78" s="26"/>
      <c r="N78" s="55" t="s">
        <v>403</v>
      </c>
      <c r="O78" s="55" t="s">
        <v>423</v>
      </c>
      <c r="P78" s="55" t="s">
        <v>424</v>
      </c>
      <c r="Q78" s="58" t="s">
        <v>188</v>
      </c>
      <c r="R78" s="58" t="s">
        <v>123</v>
      </c>
      <c r="S78" s="58" t="s">
        <v>208</v>
      </c>
      <c r="T78" s="58" t="s">
        <v>406</v>
      </c>
      <c r="U78" s="28" t="s">
        <v>87</v>
      </c>
    </row>
    <row r="79" ht="30" customHeight="1" spans="1:21">
      <c r="A79" s="41" t="s">
        <v>425</v>
      </c>
      <c r="B79" s="41"/>
      <c r="C79" s="26"/>
      <c r="D79" s="26"/>
      <c r="E79" s="27"/>
      <c r="F79" s="28"/>
      <c r="G79" s="26"/>
      <c r="H79" s="29"/>
      <c r="I79" s="16">
        <f>I80+I81</f>
        <v>406.55</v>
      </c>
      <c r="J79" s="16">
        <f>J80+J81</f>
        <v>0</v>
      </c>
      <c r="K79" s="16">
        <f>K80+K81</f>
        <v>406.55</v>
      </c>
      <c r="L79" s="16">
        <f>L80+L81</f>
        <v>0</v>
      </c>
      <c r="M79" s="16">
        <f>M80+M81</f>
        <v>0</v>
      </c>
      <c r="N79" s="28"/>
      <c r="O79" s="26"/>
      <c r="P79" s="26"/>
      <c r="Q79" s="26"/>
      <c r="R79" s="26"/>
      <c r="S79" s="26"/>
      <c r="T79" s="26"/>
      <c r="U79" s="26"/>
    </row>
    <row r="80" ht="81" customHeight="1" spans="1:21">
      <c r="A80" s="26">
        <v>50</v>
      </c>
      <c r="B80" s="33" t="s">
        <v>234</v>
      </c>
      <c r="C80" s="33" t="s">
        <v>426</v>
      </c>
      <c r="D80" s="33" t="s">
        <v>427</v>
      </c>
      <c r="E80" s="40" t="s">
        <v>428</v>
      </c>
      <c r="F80" s="28"/>
      <c r="G80" s="33" t="s">
        <v>169</v>
      </c>
      <c r="H80" s="33" t="s">
        <v>170</v>
      </c>
      <c r="I80" s="26">
        <f t="shared" si="1"/>
        <v>197</v>
      </c>
      <c r="J80" s="26"/>
      <c r="K80" s="26">
        <v>197</v>
      </c>
      <c r="L80" s="26"/>
      <c r="M80" s="26"/>
      <c r="N80" s="33" t="s">
        <v>429</v>
      </c>
      <c r="O80" s="33" t="s">
        <v>430</v>
      </c>
      <c r="P80" s="33" t="s">
        <v>431</v>
      </c>
      <c r="Q80" s="28" t="s">
        <v>131</v>
      </c>
      <c r="R80" s="59" t="s">
        <v>188</v>
      </c>
      <c r="S80" s="59" t="s">
        <v>64</v>
      </c>
      <c r="T80" s="58" t="s">
        <v>432</v>
      </c>
      <c r="U80" s="28" t="s">
        <v>140</v>
      </c>
    </row>
    <row r="81" ht="190" customHeight="1" spans="1:21">
      <c r="A81" s="26">
        <v>51</v>
      </c>
      <c r="B81" s="33" t="s">
        <v>234</v>
      </c>
      <c r="C81" s="33" t="s">
        <v>271</v>
      </c>
      <c r="D81" s="33" t="s">
        <v>433</v>
      </c>
      <c r="E81" s="40" t="s">
        <v>434</v>
      </c>
      <c r="F81" s="28"/>
      <c r="G81" s="33" t="s">
        <v>169</v>
      </c>
      <c r="H81" s="33" t="s">
        <v>435</v>
      </c>
      <c r="I81" s="26">
        <f t="shared" si="1"/>
        <v>209.55</v>
      </c>
      <c r="J81" s="26"/>
      <c r="K81" s="26">
        <v>209.55</v>
      </c>
      <c r="L81" s="26"/>
      <c r="M81" s="26"/>
      <c r="N81" s="33" t="s">
        <v>429</v>
      </c>
      <c r="O81" s="33" t="s">
        <v>436</v>
      </c>
      <c r="P81" s="33" t="s">
        <v>437</v>
      </c>
      <c r="Q81" s="28" t="s">
        <v>131</v>
      </c>
      <c r="R81" s="59" t="s">
        <v>188</v>
      </c>
      <c r="S81" s="59" t="s">
        <v>64</v>
      </c>
      <c r="T81" s="58" t="s">
        <v>432</v>
      </c>
      <c r="U81" s="28" t="s">
        <v>140</v>
      </c>
    </row>
    <row r="82" ht="30" customHeight="1" spans="1:21">
      <c r="A82" s="41" t="s">
        <v>438</v>
      </c>
      <c r="B82" s="41"/>
      <c r="C82" s="26"/>
      <c r="D82" s="26"/>
      <c r="E82" s="27"/>
      <c r="F82" s="28"/>
      <c r="G82" s="26"/>
      <c r="H82" s="29"/>
      <c r="I82" s="16">
        <f>I83+I84+I85+I86</f>
        <v>300</v>
      </c>
      <c r="J82" s="16">
        <f>J83+J84+J85+J86</f>
        <v>0</v>
      </c>
      <c r="K82" s="16">
        <f>K83+K84+K85+K86</f>
        <v>300</v>
      </c>
      <c r="L82" s="16">
        <f>L83+L84+L85+L86</f>
        <v>0</v>
      </c>
      <c r="M82" s="16">
        <f>M83+M84+M85+M86</f>
        <v>0</v>
      </c>
      <c r="N82" s="28"/>
      <c r="O82" s="26"/>
      <c r="P82" s="26"/>
      <c r="Q82" s="26"/>
      <c r="R82" s="26"/>
      <c r="S82" s="26"/>
      <c r="T82" s="26"/>
      <c r="U82" s="26"/>
    </row>
    <row r="83" ht="190" customHeight="1" spans="1:21">
      <c r="A83" s="26">
        <v>52</v>
      </c>
      <c r="B83" s="33" t="s">
        <v>234</v>
      </c>
      <c r="C83" s="33" t="s">
        <v>426</v>
      </c>
      <c r="D83" s="28" t="s">
        <v>439</v>
      </c>
      <c r="E83" s="32" t="s">
        <v>440</v>
      </c>
      <c r="F83" s="28"/>
      <c r="G83" s="28" t="s">
        <v>441</v>
      </c>
      <c r="H83" s="28" t="s">
        <v>442</v>
      </c>
      <c r="I83" s="26">
        <f t="shared" ref="I83:I135" si="2">J83+K83+L83+M83</f>
        <v>100</v>
      </c>
      <c r="J83" s="26"/>
      <c r="K83" s="26">
        <v>100</v>
      </c>
      <c r="L83" s="26"/>
      <c r="M83" s="26"/>
      <c r="N83" s="28" t="s">
        <v>443</v>
      </c>
      <c r="O83" s="28" t="s">
        <v>444</v>
      </c>
      <c r="P83" s="28" t="s">
        <v>445</v>
      </c>
      <c r="Q83" s="60" t="s">
        <v>295</v>
      </c>
      <c r="R83" s="60" t="s">
        <v>188</v>
      </c>
      <c r="S83" s="60" t="s">
        <v>342</v>
      </c>
      <c r="T83" s="60" t="s">
        <v>124</v>
      </c>
      <c r="U83" s="28" t="s">
        <v>87</v>
      </c>
    </row>
    <row r="84" ht="93" customHeight="1" spans="1:21">
      <c r="A84" s="26">
        <v>53</v>
      </c>
      <c r="B84" s="33" t="s">
        <v>234</v>
      </c>
      <c r="C84" s="33" t="s">
        <v>235</v>
      </c>
      <c r="D84" s="28" t="s">
        <v>446</v>
      </c>
      <c r="E84" s="32" t="s">
        <v>447</v>
      </c>
      <c r="F84" s="28"/>
      <c r="G84" s="28" t="s">
        <v>441</v>
      </c>
      <c r="H84" s="26" t="s">
        <v>448</v>
      </c>
      <c r="I84" s="26">
        <f t="shared" si="2"/>
        <v>100</v>
      </c>
      <c r="J84" s="26"/>
      <c r="K84" s="26">
        <v>100</v>
      </c>
      <c r="L84" s="26"/>
      <c r="M84" s="26"/>
      <c r="N84" s="28" t="s">
        <v>443</v>
      </c>
      <c r="O84" s="28" t="s">
        <v>449</v>
      </c>
      <c r="P84" s="28" t="s">
        <v>450</v>
      </c>
      <c r="Q84" s="60" t="s">
        <v>295</v>
      </c>
      <c r="R84" s="60" t="s">
        <v>188</v>
      </c>
      <c r="S84" s="60" t="s">
        <v>342</v>
      </c>
      <c r="T84" s="60" t="s">
        <v>124</v>
      </c>
      <c r="U84" s="28" t="s">
        <v>87</v>
      </c>
    </row>
    <row r="85" ht="70" customHeight="1" spans="1:21">
      <c r="A85" s="26">
        <v>54</v>
      </c>
      <c r="B85" s="33" t="s">
        <v>234</v>
      </c>
      <c r="C85" s="26" t="s">
        <v>251</v>
      </c>
      <c r="D85" s="28" t="s">
        <v>451</v>
      </c>
      <c r="E85" s="32" t="s">
        <v>452</v>
      </c>
      <c r="F85" s="28"/>
      <c r="G85" s="28" t="s">
        <v>441</v>
      </c>
      <c r="H85" s="28" t="s">
        <v>453</v>
      </c>
      <c r="I85" s="26">
        <f t="shared" si="2"/>
        <v>50</v>
      </c>
      <c r="J85" s="26"/>
      <c r="K85" s="26">
        <v>50</v>
      </c>
      <c r="L85" s="26"/>
      <c r="M85" s="26"/>
      <c r="N85" s="28" t="s">
        <v>443</v>
      </c>
      <c r="O85" s="28" t="s">
        <v>454</v>
      </c>
      <c r="P85" s="28" t="s">
        <v>454</v>
      </c>
      <c r="Q85" s="60" t="s">
        <v>295</v>
      </c>
      <c r="R85" s="60" t="s">
        <v>188</v>
      </c>
      <c r="S85" s="60" t="s">
        <v>342</v>
      </c>
      <c r="T85" s="60" t="s">
        <v>124</v>
      </c>
      <c r="U85" s="28" t="s">
        <v>87</v>
      </c>
    </row>
    <row r="86" ht="70" customHeight="1" spans="1:21">
      <c r="A86" s="26">
        <v>55</v>
      </c>
      <c r="B86" s="33" t="s">
        <v>234</v>
      </c>
      <c r="C86" s="26" t="s">
        <v>251</v>
      </c>
      <c r="D86" s="28" t="s">
        <v>455</v>
      </c>
      <c r="E86" s="32" t="s">
        <v>456</v>
      </c>
      <c r="F86" s="28"/>
      <c r="G86" s="28" t="s">
        <v>441</v>
      </c>
      <c r="H86" s="28" t="s">
        <v>457</v>
      </c>
      <c r="I86" s="26">
        <f t="shared" si="2"/>
        <v>50</v>
      </c>
      <c r="J86" s="26"/>
      <c r="K86" s="26">
        <v>50</v>
      </c>
      <c r="L86" s="26"/>
      <c r="M86" s="26"/>
      <c r="N86" s="28" t="s">
        <v>443</v>
      </c>
      <c r="O86" s="28" t="s">
        <v>458</v>
      </c>
      <c r="P86" s="28" t="s">
        <v>458</v>
      </c>
      <c r="Q86" s="60" t="s">
        <v>295</v>
      </c>
      <c r="R86" s="60" t="s">
        <v>188</v>
      </c>
      <c r="S86" s="60" t="s">
        <v>342</v>
      </c>
      <c r="T86" s="60" t="s">
        <v>124</v>
      </c>
      <c r="U86" s="28" t="s">
        <v>87</v>
      </c>
    </row>
    <row r="87" ht="30" customHeight="1" spans="1:21">
      <c r="A87" s="41" t="s">
        <v>459</v>
      </c>
      <c r="B87" s="41"/>
      <c r="C87" s="26"/>
      <c r="D87" s="26"/>
      <c r="E87" s="27"/>
      <c r="F87" s="28"/>
      <c r="G87" s="26"/>
      <c r="H87" s="29"/>
      <c r="I87" s="16">
        <f>I88</f>
        <v>50</v>
      </c>
      <c r="J87" s="16">
        <f>J88</f>
        <v>0</v>
      </c>
      <c r="K87" s="16">
        <f>K88</f>
        <v>50</v>
      </c>
      <c r="L87" s="16">
        <f>L88</f>
        <v>0</v>
      </c>
      <c r="M87" s="16">
        <f>M88</f>
        <v>0</v>
      </c>
      <c r="N87" s="28"/>
      <c r="O87" s="26"/>
      <c r="P87" s="26"/>
      <c r="Q87" s="26"/>
      <c r="R87" s="26"/>
      <c r="S87" s="26"/>
      <c r="T87" s="26"/>
      <c r="U87" s="26"/>
    </row>
    <row r="88" ht="70" customHeight="1" spans="1:21">
      <c r="A88" s="26">
        <v>56</v>
      </c>
      <c r="B88" s="33" t="s">
        <v>234</v>
      </c>
      <c r="C88" s="33" t="s">
        <v>235</v>
      </c>
      <c r="D88" s="33" t="s">
        <v>460</v>
      </c>
      <c r="E88" s="40" t="s">
        <v>461</v>
      </c>
      <c r="F88" s="28"/>
      <c r="G88" s="33" t="s">
        <v>462</v>
      </c>
      <c r="H88" s="33" t="s">
        <v>463</v>
      </c>
      <c r="I88" s="26">
        <f t="shared" si="2"/>
        <v>50</v>
      </c>
      <c r="J88" s="26"/>
      <c r="K88" s="26">
        <v>50</v>
      </c>
      <c r="L88" s="26"/>
      <c r="M88" s="26"/>
      <c r="N88" s="33" t="s">
        <v>464</v>
      </c>
      <c r="O88" s="33" t="s">
        <v>465</v>
      </c>
      <c r="P88" s="33" t="s">
        <v>466</v>
      </c>
      <c r="Q88" s="28" t="s">
        <v>217</v>
      </c>
      <c r="R88" s="28" t="s">
        <v>467</v>
      </c>
      <c r="S88" s="59" t="s">
        <v>382</v>
      </c>
      <c r="T88" s="28" t="s">
        <v>342</v>
      </c>
      <c r="U88" s="28" t="s">
        <v>67</v>
      </c>
    </row>
    <row r="89" ht="30" customHeight="1" spans="1:21">
      <c r="A89" s="41" t="s">
        <v>468</v>
      </c>
      <c r="B89" s="41"/>
      <c r="C89" s="26"/>
      <c r="D89" s="26"/>
      <c r="E89" s="27"/>
      <c r="F89" s="28"/>
      <c r="G89" s="26"/>
      <c r="H89" s="29"/>
      <c r="I89" s="16">
        <f>I90+I91+I92+I93</f>
        <v>687</v>
      </c>
      <c r="J89" s="16">
        <f>J90+J91+J92+J93</f>
        <v>0</v>
      </c>
      <c r="K89" s="16">
        <f>K90+K91+K92+K93</f>
        <v>687</v>
      </c>
      <c r="L89" s="16">
        <f>L90+L91+L92+L93</f>
        <v>0</v>
      </c>
      <c r="M89" s="16">
        <f>M90+M91+M92+M93</f>
        <v>0</v>
      </c>
      <c r="N89" s="28"/>
      <c r="O89" s="26"/>
      <c r="P89" s="26"/>
      <c r="Q89" s="26"/>
      <c r="R89" s="26"/>
      <c r="S89" s="26"/>
      <c r="T89" s="26"/>
      <c r="U89" s="26"/>
    </row>
    <row r="90" ht="80" customHeight="1" spans="1:21">
      <c r="A90" s="26">
        <v>57</v>
      </c>
      <c r="B90" s="33" t="s">
        <v>234</v>
      </c>
      <c r="C90" s="33" t="s">
        <v>235</v>
      </c>
      <c r="D90" s="33" t="s">
        <v>469</v>
      </c>
      <c r="E90" s="40" t="s">
        <v>470</v>
      </c>
      <c r="F90" s="28"/>
      <c r="G90" s="33" t="s">
        <v>471</v>
      </c>
      <c r="H90" s="33" t="s">
        <v>472</v>
      </c>
      <c r="I90" s="26">
        <f t="shared" si="2"/>
        <v>82</v>
      </c>
      <c r="J90" s="26"/>
      <c r="K90" s="26">
        <v>82</v>
      </c>
      <c r="L90" s="26"/>
      <c r="M90" s="26"/>
      <c r="N90" s="33" t="s">
        <v>473</v>
      </c>
      <c r="O90" s="33" t="s">
        <v>474</v>
      </c>
      <c r="P90" s="33" t="s">
        <v>475</v>
      </c>
      <c r="Q90" s="28" t="s">
        <v>63</v>
      </c>
      <c r="R90" s="28" t="s">
        <v>188</v>
      </c>
      <c r="S90" s="28" t="s">
        <v>123</v>
      </c>
      <c r="T90" s="28" t="s">
        <v>123</v>
      </c>
      <c r="U90" s="28" t="s">
        <v>87</v>
      </c>
    </row>
    <row r="91" ht="130" customHeight="1" spans="1:21">
      <c r="A91" s="26">
        <v>58</v>
      </c>
      <c r="B91" s="33" t="s">
        <v>234</v>
      </c>
      <c r="C91" s="33" t="s">
        <v>271</v>
      </c>
      <c r="D91" s="33" t="s">
        <v>476</v>
      </c>
      <c r="E91" s="40" t="s">
        <v>477</v>
      </c>
      <c r="F91" s="28"/>
      <c r="G91" s="33" t="s">
        <v>471</v>
      </c>
      <c r="H91" s="33" t="s">
        <v>478</v>
      </c>
      <c r="I91" s="26">
        <f t="shared" si="2"/>
        <v>150</v>
      </c>
      <c r="J91" s="26"/>
      <c r="K91" s="26">
        <v>150</v>
      </c>
      <c r="L91" s="26"/>
      <c r="M91" s="26"/>
      <c r="N91" s="33" t="s">
        <v>473</v>
      </c>
      <c r="O91" s="33" t="s">
        <v>479</v>
      </c>
      <c r="P91" s="33" t="s">
        <v>480</v>
      </c>
      <c r="Q91" s="28" t="s">
        <v>63</v>
      </c>
      <c r="R91" s="28" t="s">
        <v>188</v>
      </c>
      <c r="S91" s="28" t="s">
        <v>123</v>
      </c>
      <c r="T91" s="28" t="s">
        <v>123</v>
      </c>
      <c r="U91" s="28" t="s">
        <v>87</v>
      </c>
    </row>
    <row r="92" ht="130" customHeight="1" spans="1:21">
      <c r="A92" s="26">
        <v>59</v>
      </c>
      <c r="B92" s="33" t="s">
        <v>234</v>
      </c>
      <c r="C92" s="33" t="s">
        <v>235</v>
      </c>
      <c r="D92" s="33" t="s">
        <v>481</v>
      </c>
      <c r="E92" s="40" t="s">
        <v>482</v>
      </c>
      <c r="F92" s="28"/>
      <c r="G92" s="33" t="s">
        <v>471</v>
      </c>
      <c r="H92" s="33" t="s">
        <v>483</v>
      </c>
      <c r="I92" s="26">
        <f t="shared" si="2"/>
        <v>305</v>
      </c>
      <c r="J92" s="26"/>
      <c r="K92" s="26">
        <v>305</v>
      </c>
      <c r="L92" s="26"/>
      <c r="M92" s="26"/>
      <c r="N92" s="33" t="s">
        <v>473</v>
      </c>
      <c r="O92" s="33" t="s">
        <v>484</v>
      </c>
      <c r="P92" s="33" t="s">
        <v>485</v>
      </c>
      <c r="Q92" s="28" t="s">
        <v>63</v>
      </c>
      <c r="R92" s="28" t="s">
        <v>188</v>
      </c>
      <c r="S92" s="28" t="s">
        <v>123</v>
      </c>
      <c r="T92" s="28" t="s">
        <v>123</v>
      </c>
      <c r="U92" s="28" t="s">
        <v>87</v>
      </c>
    </row>
    <row r="93" ht="84" customHeight="1" spans="1:21">
      <c r="A93" s="26">
        <v>60</v>
      </c>
      <c r="B93" s="33" t="s">
        <v>234</v>
      </c>
      <c r="C93" s="33" t="s">
        <v>235</v>
      </c>
      <c r="D93" s="33" t="s">
        <v>486</v>
      </c>
      <c r="E93" s="40" t="s">
        <v>487</v>
      </c>
      <c r="F93" s="28"/>
      <c r="G93" s="33" t="s">
        <v>471</v>
      </c>
      <c r="H93" s="33" t="s">
        <v>488</v>
      </c>
      <c r="I93" s="26">
        <f t="shared" si="2"/>
        <v>150</v>
      </c>
      <c r="J93" s="26"/>
      <c r="K93" s="26">
        <v>150</v>
      </c>
      <c r="L93" s="26"/>
      <c r="M93" s="26"/>
      <c r="N93" s="33" t="s">
        <v>473</v>
      </c>
      <c r="O93" s="33" t="s">
        <v>489</v>
      </c>
      <c r="P93" s="33" t="s">
        <v>490</v>
      </c>
      <c r="Q93" s="28" t="s">
        <v>63</v>
      </c>
      <c r="R93" s="28" t="s">
        <v>188</v>
      </c>
      <c r="S93" s="28" t="s">
        <v>123</v>
      </c>
      <c r="T93" s="28" t="s">
        <v>123</v>
      </c>
      <c r="U93" s="28" t="s">
        <v>87</v>
      </c>
    </row>
    <row r="94" ht="30" customHeight="1" spans="1:21">
      <c r="A94" s="41" t="s">
        <v>491</v>
      </c>
      <c r="B94" s="41"/>
      <c r="C94" s="26"/>
      <c r="D94" s="26"/>
      <c r="E94" s="27"/>
      <c r="F94" s="28"/>
      <c r="G94" s="26"/>
      <c r="H94" s="29"/>
      <c r="I94" s="16">
        <f>I95+I96+I97+I98</f>
        <v>509.6</v>
      </c>
      <c r="J94" s="16">
        <f>J95+J96+J97+J98</f>
        <v>0</v>
      </c>
      <c r="K94" s="16">
        <f>K95+K96+K97+K98</f>
        <v>509.6</v>
      </c>
      <c r="L94" s="16">
        <f>L95+L96+L97+L98</f>
        <v>0</v>
      </c>
      <c r="M94" s="16">
        <f>M95+M96+M97+M98</f>
        <v>0</v>
      </c>
      <c r="N94" s="28"/>
      <c r="O94" s="26"/>
      <c r="P94" s="26"/>
      <c r="Q94" s="26"/>
      <c r="R94" s="26"/>
      <c r="S94" s="26"/>
      <c r="T94" s="26"/>
      <c r="U94" s="26"/>
    </row>
    <row r="95" ht="70" customHeight="1" spans="1:21">
      <c r="A95" s="26">
        <v>61</v>
      </c>
      <c r="B95" s="33" t="s">
        <v>234</v>
      </c>
      <c r="C95" s="33" t="s">
        <v>426</v>
      </c>
      <c r="D95" s="33" t="s">
        <v>492</v>
      </c>
      <c r="E95" s="40" t="s">
        <v>493</v>
      </c>
      <c r="F95" s="28"/>
      <c r="G95" s="33" t="s">
        <v>494</v>
      </c>
      <c r="H95" s="28" t="s">
        <v>495</v>
      </c>
      <c r="I95" s="26">
        <f t="shared" si="2"/>
        <v>135</v>
      </c>
      <c r="J95" s="26"/>
      <c r="K95" s="26">
        <v>135</v>
      </c>
      <c r="L95" s="26"/>
      <c r="M95" s="26"/>
      <c r="N95" s="33" t="s">
        <v>496</v>
      </c>
      <c r="O95" s="33" t="s">
        <v>497</v>
      </c>
      <c r="P95" s="33" t="s">
        <v>498</v>
      </c>
      <c r="Q95" s="51" t="s">
        <v>295</v>
      </c>
      <c r="R95" s="51" t="s">
        <v>84</v>
      </c>
      <c r="S95" s="51" t="s">
        <v>208</v>
      </c>
      <c r="T95" s="51" t="s">
        <v>77</v>
      </c>
      <c r="U95" s="28" t="s">
        <v>87</v>
      </c>
    </row>
    <row r="96" ht="85" customHeight="1" spans="1:21">
      <c r="A96" s="26">
        <v>62</v>
      </c>
      <c r="B96" s="33" t="s">
        <v>234</v>
      </c>
      <c r="C96" s="33" t="s">
        <v>235</v>
      </c>
      <c r="D96" s="33" t="s">
        <v>499</v>
      </c>
      <c r="E96" s="40" t="s">
        <v>500</v>
      </c>
      <c r="F96" s="28"/>
      <c r="G96" s="33" t="s">
        <v>494</v>
      </c>
      <c r="H96" s="28" t="s">
        <v>501</v>
      </c>
      <c r="I96" s="26">
        <f t="shared" si="2"/>
        <v>60</v>
      </c>
      <c r="J96" s="26"/>
      <c r="K96" s="26">
        <v>60</v>
      </c>
      <c r="L96" s="26"/>
      <c r="M96" s="26"/>
      <c r="N96" s="33" t="s">
        <v>496</v>
      </c>
      <c r="O96" s="33" t="s">
        <v>502</v>
      </c>
      <c r="P96" s="33" t="s">
        <v>503</v>
      </c>
      <c r="Q96" s="51" t="s">
        <v>217</v>
      </c>
      <c r="R96" s="51" t="s">
        <v>467</v>
      </c>
      <c r="S96" s="51" t="s">
        <v>208</v>
      </c>
      <c r="T96" s="51" t="s">
        <v>77</v>
      </c>
      <c r="U96" s="28" t="s">
        <v>87</v>
      </c>
    </row>
    <row r="97" ht="85" customHeight="1" spans="1:21">
      <c r="A97" s="26">
        <v>63</v>
      </c>
      <c r="B97" s="33" t="s">
        <v>234</v>
      </c>
      <c r="C97" s="33" t="s">
        <v>426</v>
      </c>
      <c r="D97" s="28" t="s">
        <v>504</v>
      </c>
      <c r="E97" s="32" t="s">
        <v>505</v>
      </c>
      <c r="F97" s="28"/>
      <c r="G97" s="33" t="s">
        <v>494</v>
      </c>
      <c r="H97" s="28" t="s">
        <v>506</v>
      </c>
      <c r="I97" s="26">
        <f t="shared" si="2"/>
        <v>148</v>
      </c>
      <c r="J97" s="26"/>
      <c r="K97" s="26">
        <v>148</v>
      </c>
      <c r="L97" s="26"/>
      <c r="M97" s="26"/>
      <c r="N97" s="33" t="s">
        <v>496</v>
      </c>
      <c r="O97" s="44" t="s">
        <v>507</v>
      </c>
      <c r="P97" s="44" t="s">
        <v>508</v>
      </c>
      <c r="Q97" s="51" t="s">
        <v>381</v>
      </c>
      <c r="R97" s="51" t="s">
        <v>509</v>
      </c>
      <c r="S97" s="51" t="s">
        <v>65</v>
      </c>
      <c r="T97" s="51" t="s">
        <v>510</v>
      </c>
      <c r="U97" s="28" t="s">
        <v>140</v>
      </c>
    </row>
    <row r="98" ht="85" customHeight="1" spans="1:21">
      <c r="A98" s="26">
        <v>64</v>
      </c>
      <c r="B98" s="33" t="s">
        <v>234</v>
      </c>
      <c r="C98" s="33" t="s">
        <v>271</v>
      </c>
      <c r="D98" s="28" t="s">
        <v>511</v>
      </c>
      <c r="E98" s="40" t="s">
        <v>512</v>
      </c>
      <c r="F98" s="28"/>
      <c r="G98" s="28" t="s">
        <v>494</v>
      </c>
      <c r="H98" s="33" t="s">
        <v>513</v>
      </c>
      <c r="I98" s="26">
        <f t="shared" si="2"/>
        <v>166.6</v>
      </c>
      <c r="J98" s="26"/>
      <c r="K98" s="26">
        <v>166.6</v>
      </c>
      <c r="L98" s="26"/>
      <c r="M98" s="26"/>
      <c r="N98" s="33" t="s">
        <v>496</v>
      </c>
      <c r="O98" s="47" t="s">
        <v>514</v>
      </c>
      <c r="P98" s="44" t="s">
        <v>515</v>
      </c>
      <c r="Q98" s="51" t="s">
        <v>75</v>
      </c>
      <c r="R98" s="51" t="s">
        <v>509</v>
      </c>
      <c r="S98" s="51" t="s">
        <v>65</v>
      </c>
      <c r="T98" s="51" t="s">
        <v>510</v>
      </c>
      <c r="U98" s="28" t="s">
        <v>87</v>
      </c>
    </row>
    <row r="99" ht="70" customHeight="1" spans="1:21">
      <c r="A99" s="41" t="s">
        <v>516</v>
      </c>
      <c r="B99" s="41"/>
      <c r="C99" s="26"/>
      <c r="D99" s="26"/>
      <c r="E99" s="27"/>
      <c r="F99" s="28"/>
      <c r="G99" s="26"/>
      <c r="H99" s="29"/>
      <c r="I99" s="16">
        <f>I100+I101</f>
        <v>200</v>
      </c>
      <c r="J99" s="16">
        <f>J100+J101</f>
        <v>0</v>
      </c>
      <c r="K99" s="16">
        <f>K100+K101</f>
        <v>200</v>
      </c>
      <c r="L99" s="16">
        <f>L100+L101</f>
        <v>0</v>
      </c>
      <c r="M99" s="16">
        <f>M100+M101</f>
        <v>0</v>
      </c>
      <c r="N99" s="28"/>
      <c r="O99" s="26"/>
      <c r="P99" s="26"/>
      <c r="Q99" s="26"/>
      <c r="R99" s="26"/>
      <c r="S99" s="26"/>
      <c r="T99" s="26"/>
      <c r="U99" s="26"/>
    </row>
    <row r="100" ht="90" customHeight="1" spans="1:21">
      <c r="A100" s="26">
        <v>65</v>
      </c>
      <c r="B100" s="33" t="s">
        <v>234</v>
      </c>
      <c r="C100" s="26" t="s">
        <v>271</v>
      </c>
      <c r="D100" s="28" t="s">
        <v>517</v>
      </c>
      <c r="E100" s="32" t="s">
        <v>518</v>
      </c>
      <c r="F100" s="28"/>
      <c r="G100" s="28" t="s">
        <v>519</v>
      </c>
      <c r="H100" s="28" t="s">
        <v>520</v>
      </c>
      <c r="I100" s="26">
        <f t="shared" si="2"/>
        <v>150</v>
      </c>
      <c r="J100" s="26"/>
      <c r="K100" s="26">
        <v>150</v>
      </c>
      <c r="L100" s="26"/>
      <c r="M100" s="26"/>
      <c r="N100" s="28" t="s">
        <v>521</v>
      </c>
      <c r="O100" s="51" t="s">
        <v>522</v>
      </c>
      <c r="P100" s="28" t="s">
        <v>523</v>
      </c>
      <c r="Q100" s="60" t="s">
        <v>217</v>
      </c>
      <c r="R100" s="28" t="s">
        <v>467</v>
      </c>
      <c r="S100" s="28" t="s">
        <v>123</v>
      </c>
      <c r="T100" s="60" t="s">
        <v>139</v>
      </c>
      <c r="U100" s="28" t="s">
        <v>67</v>
      </c>
    </row>
    <row r="101" ht="70" customHeight="1" spans="1:21">
      <c r="A101" s="26">
        <v>66</v>
      </c>
      <c r="B101" s="33" t="s">
        <v>234</v>
      </c>
      <c r="C101" s="28" t="s">
        <v>235</v>
      </c>
      <c r="D101" s="28" t="s">
        <v>524</v>
      </c>
      <c r="E101" s="32" t="s">
        <v>525</v>
      </c>
      <c r="F101" s="28"/>
      <c r="G101" s="28" t="s">
        <v>519</v>
      </c>
      <c r="H101" s="28" t="s">
        <v>526</v>
      </c>
      <c r="I101" s="26">
        <f t="shared" si="2"/>
        <v>50</v>
      </c>
      <c r="J101" s="26"/>
      <c r="K101" s="26">
        <v>50</v>
      </c>
      <c r="L101" s="26"/>
      <c r="M101" s="26"/>
      <c r="N101" s="28" t="s">
        <v>521</v>
      </c>
      <c r="O101" s="51" t="s">
        <v>527</v>
      </c>
      <c r="P101" s="28" t="s">
        <v>528</v>
      </c>
      <c r="Q101" s="60" t="s">
        <v>217</v>
      </c>
      <c r="R101" s="28" t="s">
        <v>84</v>
      </c>
      <c r="S101" s="28" t="s">
        <v>123</v>
      </c>
      <c r="T101" s="60" t="s">
        <v>139</v>
      </c>
      <c r="U101" s="28" t="s">
        <v>140</v>
      </c>
    </row>
    <row r="102" ht="30" customHeight="1" spans="1:21">
      <c r="A102" s="41" t="s">
        <v>529</v>
      </c>
      <c r="B102" s="41"/>
      <c r="C102" s="26"/>
      <c r="D102" s="26"/>
      <c r="E102" s="27"/>
      <c r="F102" s="28"/>
      <c r="G102" s="26"/>
      <c r="H102" s="29"/>
      <c r="I102" s="16">
        <f>I103</f>
        <v>43</v>
      </c>
      <c r="J102" s="16">
        <f>J103</f>
        <v>0</v>
      </c>
      <c r="K102" s="16">
        <f>K103</f>
        <v>0</v>
      </c>
      <c r="L102" s="16">
        <f>L103</f>
        <v>43</v>
      </c>
      <c r="M102" s="16">
        <f>M103</f>
        <v>0</v>
      </c>
      <c r="N102" s="28"/>
      <c r="O102" s="26"/>
      <c r="P102" s="26"/>
      <c r="Q102" s="26"/>
      <c r="R102" s="26"/>
      <c r="S102" s="26"/>
      <c r="T102" s="26"/>
      <c r="U102" s="26"/>
    </row>
    <row r="103" ht="120" customHeight="1" spans="1:21">
      <c r="A103" s="26">
        <v>67</v>
      </c>
      <c r="B103" s="33" t="s">
        <v>234</v>
      </c>
      <c r="C103" s="33" t="s">
        <v>530</v>
      </c>
      <c r="D103" s="28" t="s">
        <v>531</v>
      </c>
      <c r="E103" s="32" t="s">
        <v>532</v>
      </c>
      <c r="F103" s="28"/>
      <c r="G103" s="28" t="s">
        <v>533</v>
      </c>
      <c r="H103" s="28" t="s">
        <v>534</v>
      </c>
      <c r="I103" s="26">
        <f t="shared" si="2"/>
        <v>43</v>
      </c>
      <c r="J103" s="26"/>
      <c r="K103" s="26"/>
      <c r="L103" s="26">
        <v>43</v>
      </c>
      <c r="M103" s="26"/>
      <c r="N103" s="28" t="s">
        <v>533</v>
      </c>
      <c r="O103" s="28" t="s">
        <v>535</v>
      </c>
      <c r="P103" s="28" t="s">
        <v>536</v>
      </c>
      <c r="Q103" s="28" t="s">
        <v>339</v>
      </c>
      <c r="R103" s="28" t="s">
        <v>84</v>
      </c>
      <c r="S103" s="28" t="s">
        <v>342</v>
      </c>
      <c r="T103" s="28" t="s">
        <v>139</v>
      </c>
      <c r="U103" s="28" t="s">
        <v>140</v>
      </c>
    </row>
    <row r="104" ht="30" customHeight="1" spans="1:21">
      <c r="A104" s="41" t="s">
        <v>537</v>
      </c>
      <c r="B104" s="41"/>
      <c r="C104" s="26"/>
      <c r="D104" s="26"/>
      <c r="E104" s="27"/>
      <c r="F104" s="28"/>
      <c r="G104" s="26"/>
      <c r="H104" s="29"/>
      <c r="I104" s="16">
        <f>I105+I106+I107</f>
        <v>425</v>
      </c>
      <c r="J104" s="16">
        <f>J105+J106+J107</f>
        <v>0</v>
      </c>
      <c r="K104" s="16">
        <f>K105+K106+K107</f>
        <v>425</v>
      </c>
      <c r="L104" s="16">
        <f>L105+L106+L107</f>
        <v>0</v>
      </c>
      <c r="M104" s="16">
        <f>M105+M106+M107</f>
        <v>0</v>
      </c>
      <c r="N104" s="28"/>
      <c r="O104" s="26"/>
      <c r="P104" s="26"/>
      <c r="Q104" s="26"/>
      <c r="R104" s="26"/>
      <c r="S104" s="26"/>
      <c r="T104" s="26"/>
      <c r="U104" s="26"/>
    </row>
    <row r="105" ht="90" customHeight="1" spans="1:21">
      <c r="A105" s="26">
        <v>68</v>
      </c>
      <c r="B105" s="33" t="s">
        <v>234</v>
      </c>
      <c r="C105" s="28" t="s">
        <v>235</v>
      </c>
      <c r="D105" s="28" t="s">
        <v>538</v>
      </c>
      <c r="E105" s="32" t="s">
        <v>539</v>
      </c>
      <c r="F105" s="28"/>
      <c r="G105" s="28" t="s">
        <v>540</v>
      </c>
      <c r="H105" s="28" t="s">
        <v>541</v>
      </c>
      <c r="I105" s="26">
        <f t="shared" si="2"/>
        <v>145</v>
      </c>
      <c r="J105" s="26"/>
      <c r="K105" s="26">
        <v>145</v>
      </c>
      <c r="L105" s="26"/>
      <c r="M105" s="26"/>
      <c r="N105" s="28" t="s">
        <v>540</v>
      </c>
      <c r="O105" s="28" t="s">
        <v>542</v>
      </c>
      <c r="P105" s="28" t="s">
        <v>543</v>
      </c>
      <c r="Q105" s="28" t="s">
        <v>201</v>
      </c>
      <c r="R105" s="28" t="s">
        <v>188</v>
      </c>
      <c r="S105" s="28" t="s">
        <v>544</v>
      </c>
      <c r="T105" s="28" t="s">
        <v>208</v>
      </c>
      <c r="U105" s="28" t="s">
        <v>140</v>
      </c>
    </row>
    <row r="106" ht="90" customHeight="1" spans="1:21">
      <c r="A106" s="26">
        <v>69</v>
      </c>
      <c r="B106" s="33" t="s">
        <v>234</v>
      </c>
      <c r="C106" s="28" t="s">
        <v>235</v>
      </c>
      <c r="D106" s="28" t="s">
        <v>545</v>
      </c>
      <c r="E106" s="32" t="s">
        <v>546</v>
      </c>
      <c r="F106" s="28"/>
      <c r="G106" s="28" t="s">
        <v>540</v>
      </c>
      <c r="H106" s="28" t="s">
        <v>547</v>
      </c>
      <c r="I106" s="26">
        <f t="shared" si="2"/>
        <v>50</v>
      </c>
      <c r="J106" s="26"/>
      <c r="K106" s="26">
        <v>50</v>
      </c>
      <c r="L106" s="26"/>
      <c r="M106" s="26"/>
      <c r="N106" s="28" t="s">
        <v>540</v>
      </c>
      <c r="O106" s="28" t="s">
        <v>548</v>
      </c>
      <c r="P106" s="28" t="s">
        <v>549</v>
      </c>
      <c r="Q106" s="28" t="s">
        <v>201</v>
      </c>
      <c r="R106" s="28" t="s">
        <v>188</v>
      </c>
      <c r="S106" s="28" t="s">
        <v>381</v>
      </c>
      <c r="T106" s="28" t="s">
        <v>123</v>
      </c>
      <c r="U106" s="28" t="s">
        <v>140</v>
      </c>
    </row>
    <row r="107" ht="100" customHeight="1" spans="1:21">
      <c r="A107" s="26">
        <v>70</v>
      </c>
      <c r="B107" s="33" t="s">
        <v>234</v>
      </c>
      <c r="C107" s="28" t="s">
        <v>271</v>
      </c>
      <c r="D107" s="28" t="s">
        <v>550</v>
      </c>
      <c r="E107" s="32" t="s">
        <v>551</v>
      </c>
      <c r="F107" s="28"/>
      <c r="G107" s="28" t="s">
        <v>540</v>
      </c>
      <c r="H107" s="28" t="s">
        <v>552</v>
      </c>
      <c r="I107" s="26">
        <f t="shared" si="2"/>
        <v>230</v>
      </c>
      <c r="J107" s="26"/>
      <c r="K107" s="26">
        <v>230</v>
      </c>
      <c r="L107" s="26"/>
      <c r="M107" s="26"/>
      <c r="N107" s="28" t="s">
        <v>540</v>
      </c>
      <c r="O107" s="28" t="s">
        <v>553</v>
      </c>
      <c r="P107" s="28" t="s">
        <v>554</v>
      </c>
      <c r="Q107" s="28" t="s">
        <v>201</v>
      </c>
      <c r="R107" s="28" t="s">
        <v>188</v>
      </c>
      <c r="S107" s="28" t="s">
        <v>544</v>
      </c>
      <c r="T107" s="28" t="s">
        <v>208</v>
      </c>
      <c r="U107" s="28" t="s">
        <v>140</v>
      </c>
    </row>
    <row r="108" ht="30" customHeight="1" spans="1:21">
      <c r="A108" s="41" t="s">
        <v>555</v>
      </c>
      <c r="B108" s="41"/>
      <c r="C108" s="26"/>
      <c r="D108" s="26"/>
      <c r="E108" s="27"/>
      <c r="F108" s="28"/>
      <c r="G108" s="26"/>
      <c r="H108" s="29"/>
      <c r="I108" s="16">
        <f>I109+I110</f>
        <v>220</v>
      </c>
      <c r="J108" s="16">
        <f>J109+J110</f>
        <v>0</v>
      </c>
      <c r="K108" s="16">
        <f>K109+K110</f>
        <v>220</v>
      </c>
      <c r="L108" s="16">
        <f>L109+L110</f>
        <v>0</v>
      </c>
      <c r="M108" s="16">
        <f>M109+M110</f>
        <v>0</v>
      </c>
      <c r="N108" s="28"/>
      <c r="O108" s="26"/>
      <c r="P108" s="26"/>
      <c r="Q108" s="26"/>
      <c r="R108" s="26"/>
      <c r="S108" s="26"/>
      <c r="T108" s="26"/>
      <c r="U108" s="26"/>
    </row>
    <row r="109" ht="70" customHeight="1" spans="1:21">
      <c r="A109" s="26">
        <v>71</v>
      </c>
      <c r="B109" s="33" t="s">
        <v>234</v>
      </c>
      <c r="C109" s="33" t="s">
        <v>271</v>
      </c>
      <c r="D109" s="28" t="s">
        <v>556</v>
      </c>
      <c r="E109" s="32" t="s">
        <v>557</v>
      </c>
      <c r="F109" s="28"/>
      <c r="G109" s="28" t="s">
        <v>558</v>
      </c>
      <c r="H109" s="28" t="s">
        <v>559</v>
      </c>
      <c r="I109" s="26">
        <f t="shared" si="2"/>
        <v>120</v>
      </c>
      <c r="J109" s="26"/>
      <c r="K109" s="26">
        <v>120</v>
      </c>
      <c r="L109" s="26"/>
      <c r="M109" s="26"/>
      <c r="N109" s="28" t="s">
        <v>560</v>
      </c>
      <c r="O109" s="44" t="s">
        <v>561</v>
      </c>
      <c r="P109" s="44" t="s">
        <v>562</v>
      </c>
      <c r="Q109" s="28" t="s">
        <v>75</v>
      </c>
      <c r="R109" s="61" t="s">
        <v>84</v>
      </c>
      <c r="S109" s="28" t="s">
        <v>77</v>
      </c>
      <c r="T109" s="28" t="s">
        <v>86</v>
      </c>
      <c r="U109" s="28" t="s">
        <v>140</v>
      </c>
    </row>
    <row r="110" ht="140" customHeight="1" spans="1:21">
      <c r="A110" s="26">
        <v>72</v>
      </c>
      <c r="B110" s="33" t="s">
        <v>234</v>
      </c>
      <c r="C110" s="26" t="s">
        <v>271</v>
      </c>
      <c r="D110" s="28" t="s">
        <v>563</v>
      </c>
      <c r="E110" s="32" t="s">
        <v>564</v>
      </c>
      <c r="F110" s="28"/>
      <c r="G110" s="33" t="s">
        <v>558</v>
      </c>
      <c r="H110" s="28" t="s">
        <v>565</v>
      </c>
      <c r="I110" s="26">
        <f t="shared" si="2"/>
        <v>100</v>
      </c>
      <c r="J110" s="26"/>
      <c r="K110" s="26">
        <v>100</v>
      </c>
      <c r="L110" s="26"/>
      <c r="M110" s="26"/>
      <c r="N110" s="28" t="s">
        <v>560</v>
      </c>
      <c r="O110" s="44" t="s">
        <v>566</v>
      </c>
      <c r="P110" s="44" t="s">
        <v>567</v>
      </c>
      <c r="Q110" s="28" t="s">
        <v>75</v>
      </c>
      <c r="R110" s="61" t="s">
        <v>84</v>
      </c>
      <c r="S110" s="28" t="s">
        <v>77</v>
      </c>
      <c r="T110" s="28" t="s">
        <v>86</v>
      </c>
      <c r="U110" s="28" t="s">
        <v>140</v>
      </c>
    </row>
    <row r="111" ht="30" customHeight="1" spans="1:21">
      <c r="A111" s="41" t="s">
        <v>568</v>
      </c>
      <c r="B111" s="41"/>
      <c r="C111" s="26"/>
      <c r="D111" s="26"/>
      <c r="E111" s="27"/>
      <c r="F111" s="28"/>
      <c r="G111" s="26"/>
      <c r="H111" s="29"/>
      <c r="I111" s="16">
        <f>I112+I113+I114</f>
        <v>225.135</v>
      </c>
      <c r="J111" s="16">
        <f>J112+J113+J114</f>
        <v>0</v>
      </c>
      <c r="K111" s="16">
        <f>K112+K113+K114</f>
        <v>199.65</v>
      </c>
      <c r="L111" s="16">
        <f>L112+L113+L114</f>
        <v>25.485</v>
      </c>
      <c r="M111" s="16">
        <f>M112+M113+M114</f>
        <v>0</v>
      </c>
      <c r="N111" s="28"/>
      <c r="O111" s="26"/>
      <c r="P111" s="26"/>
      <c r="Q111" s="26"/>
      <c r="R111" s="26"/>
      <c r="S111" s="26"/>
      <c r="T111" s="26"/>
      <c r="U111" s="26"/>
    </row>
    <row r="112" ht="120" customHeight="1" spans="1:21">
      <c r="A112" s="26">
        <v>73</v>
      </c>
      <c r="B112" s="33" t="s">
        <v>234</v>
      </c>
      <c r="C112" s="28" t="s">
        <v>426</v>
      </c>
      <c r="D112" s="28" t="s">
        <v>569</v>
      </c>
      <c r="E112" s="32" t="s">
        <v>570</v>
      </c>
      <c r="F112" s="28"/>
      <c r="G112" s="28" t="s">
        <v>58</v>
      </c>
      <c r="H112" s="28" t="s">
        <v>571</v>
      </c>
      <c r="I112" s="26">
        <f t="shared" si="2"/>
        <v>144.65</v>
      </c>
      <c r="J112" s="26"/>
      <c r="K112" s="26">
        <v>144.65</v>
      </c>
      <c r="L112" s="26"/>
      <c r="M112" s="26"/>
      <c r="N112" s="28" t="s">
        <v>200</v>
      </c>
      <c r="O112" s="44" t="s">
        <v>572</v>
      </c>
      <c r="P112" s="44" t="s">
        <v>573</v>
      </c>
      <c r="Q112" s="51" t="s">
        <v>131</v>
      </c>
      <c r="R112" s="51" t="s">
        <v>574</v>
      </c>
      <c r="S112" s="51" t="s">
        <v>575</v>
      </c>
      <c r="T112" s="51" t="s">
        <v>63</v>
      </c>
      <c r="U112" s="28" t="s">
        <v>67</v>
      </c>
    </row>
    <row r="113" ht="80" customHeight="1" spans="1:21">
      <c r="A113" s="26">
        <v>74</v>
      </c>
      <c r="B113" s="33" t="s">
        <v>234</v>
      </c>
      <c r="C113" s="28" t="s">
        <v>271</v>
      </c>
      <c r="D113" s="28" t="s">
        <v>576</v>
      </c>
      <c r="E113" s="32" t="s">
        <v>577</v>
      </c>
      <c r="F113" s="28"/>
      <c r="G113" s="28" t="s">
        <v>58</v>
      </c>
      <c r="H113" s="28" t="s">
        <v>578</v>
      </c>
      <c r="I113" s="26">
        <f t="shared" si="2"/>
        <v>55</v>
      </c>
      <c r="J113" s="26"/>
      <c r="K113" s="26">
        <v>55</v>
      </c>
      <c r="L113" s="26"/>
      <c r="M113" s="26"/>
      <c r="N113" s="28" t="s">
        <v>200</v>
      </c>
      <c r="O113" s="44" t="s">
        <v>579</v>
      </c>
      <c r="P113" s="44" t="s">
        <v>580</v>
      </c>
      <c r="Q113" s="51" t="s">
        <v>75</v>
      </c>
      <c r="R113" s="51" t="s">
        <v>157</v>
      </c>
      <c r="S113" s="51" t="s">
        <v>351</v>
      </c>
      <c r="T113" s="51" t="s">
        <v>544</v>
      </c>
      <c r="U113" s="28" t="s">
        <v>67</v>
      </c>
    </row>
    <row r="114" ht="100" customHeight="1" spans="1:21">
      <c r="A114" s="26">
        <v>75</v>
      </c>
      <c r="B114" s="33" t="s">
        <v>234</v>
      </c>
      <c r="C114" s="26" t="s">
        <v>251</v>
      </c>
      <c r="D114" s="28" t="s">
        <v>581</v>
      </c>
      <c r="E114" s="32" t="s">
        <v>582</v>
      </c>
      <c r="F114" s="28"/>
      <c r="G114" s="28" t="s">
        <v>58</v>
      </c>
      <c r="H114" s="28" t="s">
        <v>583</v>
      </c>
      <c r="I114" s="26">
        <f t="shared" si="2"/>
        <v>25.485</v>
      </c>
      <c r="J114" s="26"/>
      <c r="K114" s="26"/>
      <c r="L114" s="26">
        <v>25.485</v>
      </c>
      <c r="M114" s="26"/>
      <c r="N114" s="28" t="s">
        <v>200</v>
      </c>
      <c r="O114" s="28" t="s">
        <v>584</v>
      </c>
      <c r="P114" s="28" t="s">
        <v>585</v>
      </c>
      <c r="Q114" s="51" t="s">
        <v>295</v>
      </c>
      <c r="R114" s="51" t="s">
        <v>64</v>
      </c>
      <c r="S114" s="51" t="s">
        <v>76</v>
      </c>
      <c r="T114" s="51" t="s">
        <v>544</v>
      </c>
      <c r="U114" s="28" t="s">
        <v>67</v>
      </c>
    </row>
    <row r="115" ht="30" customHeight="1" spans="1:21">
      <c r="A115" s="41" t="s">
        <v>586</v>
      </c>
      <c r="B115" s="41"/>
      <c r="C115" s="26"/>
      <c r="D115" s="26"/>
      <c r="E115" s="27"/>
      <c r="F115" s="28"/>
      <c r="G115" s="26"/>
      <c r="H115" s="29"/>
      <c r="I115" s="16">
        <f>I116+I117+I118</f>
        <v>287.5</v>
      </c>
      <c r="J115" s="16">
        <f>J116+J117+J118</f>
        <v>0</v>
      </c>
      <c r="K115" s="16">
        <f>K116+K117+K118</f>
        <v>287.5</v>
      </c>
      <c r="L115" s="16">
        <f>L116+L117+L118</f>
        <v>0</v>
      </c>
      <c r="M115" s="16">
        <f>M116+M117+M118</f>
        <v>0</v>
      </c>
      <c r="N115" s="28"/>
      <c r="O115" s="26"/>
      <c r="P115" s="26"/>
      <c r="Q115" s="26"/>
      <c r="R115" s="26"/>
      <c r="S115" s="26"/>
      <c r="T115" s="26"/>
      <c r="U115" s="26"/>
    </row>
    <row r="116" ht="100" customHeight="1" spans="1:21">
      <c r="A116" s="26">
        <v>76</v>
      </c>
      <c r="B116" s="33" t="s">
        <v>234</v>
      </c>
      <c r="C116" s="26" t="s">
        <v>235</v>
      </c>
      <c r="D116" s="56" t="s">
        <v>587</v>
      </c>
      <c r="E116" s="32" t="s">
        <v>588</v>
      </c>
      <c r="F116" s="28"/>
      <c r="G116" s="28" t="s">
        <v>589</v>
      </c>
      <c r="H116" s="57" t="s">
        <v>590</v>
      </c>
      <c r="I116" s="26">
        <f t="shared" si="2"/>
        <v>122.5</v>
      </c>
      <c r="J116" s="26"/>
      <c r="K116" s="26">
        <v>122.5</v>
      </c>
      <c r="L116" s="26"/>
      <c r="M116" s="26"/>
      <c r="N116" s="28" t="s">
        <v>591</v>
      </c>
      <c r="O116" s="44" t="s">
        <v>592</v>
      </c>
      <c r="P116" s="44" t="s">
        <v>593</v>
      </c>
      <c r="Q116" s="62" t="s">
        <v>295</v>
      </c>
      <c r="R116" s="59" t="s">
        <v>188</v>
      </c>
      <c r="S116" s="58" t="s">
        <v>123</v>
      </c>
      <c r="T116" s="59" t="s">
        <v>65</v>
      </c>
      <c r="U116" s="28" t="s">
        <v>87</v>
      </c>
    </row>
    <row r="117" ht="100" customHeight="1" spans="1:21">
      <c r="A117" s="26">
        <v>77</v>
      </c>
      <c r="B117" s="33" t="s">
        <v>234</v>
      </c>
      <c r="C117" s="26" t="s">
        <v>235</v>
      </c>
      <c r="D117" s="56" t="s">
        <v>594</v>
      </c>
      <c r="E117" s="32" t="s">
        <v>595</v>
      </c>
      <c r="F117" s="28"/>
      <c r="G117" s="28" t="s">
        <v>589</v>
      </c>
      <c r="H117" s="57" t="s">
        <v>596</v>
      </c>
      <c r="I117" s="26">
        <f t="shared" si="2"/>
        <v>100</v>
      </c>
      <c r="J117" s="26"/>
      <c r="K117" s="26">
        <v>100</v>
      </c>
      <c r="L117" s="26"/>
      <c r="M117" s="26"/>
      <c r="N117" s="28" t="s">
        <v>591</v>
      </c>
      <c r="O117" s="44" t="s">
        <v>597</v>
      </c>
      <c r="P117" s="44" t="s">
        <v>598</v>
      </c>
      <c r="Q117" s="62" t="s">
        <v>295</v>
      </c>
      <c r="R117" s="59" t="s">
        <v>217</v>
      </c>
      <c r="S117" s="58" t="s">
        <v>342</v>
      </c>
      <c r="T117" s="59" t="s">
        <v>65</v>
      </c>
      <c r="U117" s="28" t="s">
        <v>87</v>
      </c>
    </row>
    <row r="118" ht="115" customHeight="1" spans="1:21">
      <c r="A118" s="26">
        <v>78</v>
      </c>
      <c r="B118" s="33" t="s">
        <v>234</v>
      </c>
      <c r="C118" s="26" t="s">
        <v>271</v>
      </c>
      <c r="D118" s="56" t="s">
        <v>599</v>
      </c>
      <c r="E118" s="32" t="s">
        <v>600</v>
      </c>
      <c r="F118" s="28"/>
      <c r="G118" s="28" t="s">
        <v>589</v>
      </c>
      <c r="H118" s="28" t="s">
        <v>601</v>
      </c>
      <c r="I118" s="26">
        <f t="shared" si="2"/>
        <v>65</v>
      </c>
      <c r="J118" s="26"/>
      <c r="K118" s="26">
        <v>65</v>
      </c>
      <c r="L118" s="26"/>
      <c r="M118" s="26"/>
      <c r="N118" s="28" t="s">
        <v>591</v>
      </c>
      <c r="O118" s="44" t="s">
        <v>602</v>
      </c>
      <c r="P118" s="44" t="s">
        <v>603</v>
      </c>
      <c r="Q118" s="62" t="s">
        <v>295</v>
      </c>
      <c r="R118" s="59" t="s">
        <v>604</v>
      </c>
      <c r="S118" s="58" t="s">
        <v>342</v>
      </c>
      <c r="T118" s="59" t="s">
        <v>65</v>
      </c>
      <c r="U118" s="28" t="s">
        <v>87</v>
      </c>
    </row>
    <row r="119" ht="30" customHeight="1" spans="1:21">
      <c r="A119" s="41" t="s">
        <v>605</v>
      </c>
      <c r="B119" s="41"/>
      <c r="C119" s="26"/>
      <c r="D119" s="26"/>
      <c r="E119" s="27"/>
      <c r="F119" s="28"/>
      <c r="G119" s="26"/>
      <c r="H119" s="29"/>
      <c r="I119" s="16">
        <f>I120</f>
        <v>50</v>
      </c>
      <c r="J119" s="16">
        <f>J120</f>
        <v>0</v>
      </c>
      <c r="K119" s="16">
        <f>K120</f>
        <v>50</v>
      </c>
      <c r="L119" s="16">
        <f>L120</f>
        <v>0</v>
      </c>
      <c r="M119" s="16">
        <f>M120</f>
        <v>0</v>
      </c>
      <c r="N119" s="28"/>
      <c r="O119" s="26"/>
      <c r="P119" s="26"/>
      <c r="Q119" s="26"/>
      <c r="R119" s="26"/>
      <c r="S119" s="26"/>
      <c r="T119" s="26"/>
      <c r="U119" s="26"/>
    </row>
    <row r="120" ht="100" customHeight="1" spans="1:21">
      <c r="A120" s="26">
        <v>79</v>
      </c>
      <c r="B120" s="33" t="s">
        <v>234</v>
      </c>
      <c r="C120" s="28" t="s">
        <v>251</v>
      </c>
      <c r="D120" s="28" t="s">
        <v>606</v>
      </c>
      <c r="E120" s="32" t="s">
        <v>607</v>
      </c>
      <c r="F120" s="28"/>
      <c r="G120" s="28" t="s">
        <v>608</v>
      </c>
      <c r="H120" s="28" t="s">
        <v>609</v>
      </c>
      <c r="I120" s="26">
        <f t="shared" si="2"/>
        <v>50</v>
      </c>
      <c r="J120" s="26"/>
      <c r="K120" s="26">
        <v>50</v>
      </c>
      <c r="L120" s="26"/>
      <c r="M120" s="26"/>
      <c r="N120" s="28" t="s">
        <v>608</v>
      </c>
      <c r="O120" s="28" t="s">
        <v>610</v>
      </c>
      <c r="P120" s="28" t="s">
        <v>610</v>
      </c>
      <c r="Q120" s="60" t="s">
        <v>611</v>
      </c>
      <c r="R120" s="60" t="s">
        <v>432</v>
      </c>
      <c r="S120" s="60" t="s">
        <v>76</v>
      </c>
      <c r="T120" s="60" t="s">
        <v>208</v>
      </c>
      <c r="U120" s="28" t="s">
        <v>140</v>
      </c>
    </row>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sheetData>
  <mergeCells count="61">
    <mergeCell ref="A1:B1"/>
    <mergeCell ref="A2:U2"/>
    <mergeCell ref="T3:U3"/>
    <mergeCell ref="G4:H4"/>
    <mergeCell ref="I4:M4"/>
    <mergeCell ref="Q4:T4"/>
    <mergeCell ref="A8:B8"/>
    <mergeCell ref="A9:B9"/>
    <mergeCell ref="A12:B12"/>
    <mergeCell ref="A23:B23"/>
    <mergeCell ref="A26:B26"/>
    <mergeCell ref="A29:B29"/>
    <mergeCell ref="A31:B31"/>
    <mergeCell ref="A33:B33"/>
    <mergeCell ref="A36:B36"/>
    <mergeCell ref="A39:B39"/>
    <mergeCell ref="A41:B41"/>
    <mergeCell ref="A42:B42"/>
    <mergeCell ref="A47:B47"/>
    <mergeCell ref="A50:B50"/>
    <mergeCell ref="A53:B53"/>
    <mergeCell ref="A55:B55"/>
    <mergeCell ref="A57:B57"/>
    <mergeCell ref="A62:B62"/>
    <mergeCell ref="A64:B64"/>
    <mergeCell ref="A67:B67"/>
    <mergeCell ref="A70:B70"/>
    <mergeCell ref="A73:B73"/>
    <mergeCell ref="A79:B79"/>
    <mergeCell ref="A82:B82"/>
    <mergeCell ref="A87:B87"/>
    <mergeCell ref="A89:B89"/>
    <mergeCell ref="A94:B94"/>
    <mergeCell ref="A99:B99"/>
    <mergeCell ref="A102:B102"/>
    <mergeCell ref="A104:B104"/>
    <mergeCell ref="A108:B108"/>
    <mergeCell ref="A111:B111"/>
    <mergeCell ref="A115:B115"/>
    <mergeCell ref="A119:B119"/>
    <mergeCell ref="A4:A6"/>
    <mergeCell ref="B4:B6"/>
    <mergeCell ref="C4:C6"/>
    <mergeCell ref="D4:D6"/>
    <mergeCell ref="E4:E6"/>
    <mergeCell ref="F4:F6"/>
    <mergeCell ref="G5:G6"/>
    <mergeCell ref="H5:H6"/>
    <mergeCell ref="I5:I6"/>
    <mergeCell ref="J5:J6"/>
    <mergeCell ref="K5:K6"/>
    <mergeCell ref="L5:L6"/>
    <mergeCell ref="M5:M6"/>
    <mergeCell ref="N4:N6"/>
    <mergeCell ref="O4:O6"/>
    <mergeCell ref="P4:P6"/>
    <mergeCell ref="Q5:Q6"/>
    <mergeCell ref="R5:R6"/>
    <mergeCell ref="S5:S6"/>
    <mergeCell ref="T5:T6"/>
    <mergeCell ref="U4:U6"/>
  </mergeCells>
  <printOptions horizontalCentered="1"/>
  <pageMargins left="0.590277777777778" right="0.393055555555556" top="0.802777777777778" bottom="0.60625" header="0.10625" footer="0.393055555555556"/>
  <pageSetup paperSize="8" scale="61"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秋雨倾城</cp:lastModifiedBy>
  <dcterms:created xsi:type="dcterms:W3CDTF">2021-06-23T04:08:00Z</dcterms:created>
  <dcterms:modified xsi:type="dcterms:W3CDTF">2021-08-12T02:52:02Z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0D7B0AAD13994551A152A00EBD343DC1</vt:lpwstr>
  </property>
  <property fmtid="{D5CDD505-2E9C-101B-9397-08002B2CF9AE}" pid="3" name="KSOProductBuildVer">
    <vt:lpwstr>2052-11.1.0.10700</vt:lpwstr>
  </property>
</Properties>
</file>