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可批复项目83个  (39959.186)  " sheetId="1" r:id="rId1"/>
  </sheets>
  <definedNames>
    <definedName name="_xlnm.Print_Titles" localSheetId="0">'可批复项目83个  (39959.186)  '!$4:$5</definedName>
  </definedNames>
  <calcPr fullCalcOnLoad="1"/>
</workbook>
</file>

<file path=xl/sharedStrings.xml><?xml version="1.0" encoding="utf-8"?>
<sst xmlns="http://schemas.openxmlformats.org/spreadsheetml/2006/main" count="470" uniqueCount="267">
  <si>
    <t>附件:</t>
  </si>
  <si>
    <t>叶县2021年第一批巩固脱贫攻坚成果计划建设项目汇总表</t>
  </si>
  <si>
    <t>申报单位：</t>
  </si>
  <si>
    <t>单位/万元</t>
  </si>
  <si>
    <t>序号</t>
  </si>
  <si>
    <t>项目名称</t>
  </si>
  <si>
    <t>项目类型</t>
  </si>
  <si>
    <t>建设性质</t>
  </si>
  <si>
    <t>责任单位</t>
  </si>
  <si>
    <t>建设任务</t>
  </si>
  <si>
    <t>项目批复金额</t>
  </si>
  <si>
    <t>备注</t>
  </si>
  <si>
    <t>一、产业发展类项目</t>
  </si>
  <si>
    <t>1、农业局项目</t>
  </si>
  <si>
    <t>叶县2021年农业种植结构调整引导扶持项目</t>
  </si>
  <si>
    <t>特色种植</t>
  </si>
  <si>
    <t>新建</t>
  </si>
  <si>
    <t>县农业农村局</t>
  </si>
  <si>
    <t>计划实施农业结构调整，重点扶持范围为优质小麦、优质蔬菜、食用菌和中草药等鼓励群众通过种植结构调整，增加土地种植收益。</t>
  </si>
  <si>
    <t>2、发改委项目</t>
  </si>
  <si>
    <t>叶县2021年金创富硒小麦产业园项目</t>
  </si>
  <si>
    <t>粮食加工</t>
  </si>
  <si>
    <t>县发改委</t>
  </si>
  <si>
    <t>项目建设内容为：为一期购置2条1000型全自动挂面生产线，配套高温空气能热泵烘干设备4套，并建设厂房及其他相关配套设施；新购置日产量20万包（时产9000包）方便湿面生产线1条，配套厂房及其他相关配套设施。</t>
  </si>
  <si>
    <t>叶县2020年产业扶贫基地站点创建</t>
  </si>
  <si>
    <t>产业发展</t>
  </si>
  <si>
    <t>计划对全县17个乡镇（街道），106个涉及吸纳贫困群众较好的企业进行扶贫基地、站、点认定评审奖补资金。</t>
  </si>
  <si>
    <t>3、组织部项目</t>
  </si>
  <si>
    <t>叶县2021年支持驻村第一书记开展帮扶工作项目</t>
  </si>
  <si>
    <t>县组织部及各乡镇（街道）政府</t>
  </si>
  <si>
    <t>计划对辛店镇、九龙街道、夏李乡等三个乡镇6个村，实施村集体经济及产业发展项目，其中产业发展项目重点围绕发展种植业、养殖业、小型加工业、种畜引进，生产设备、仓储（冷藏）用房购置和建造，以及农产品加工储运及交易市场、休闲农业、特色旅游等符合本地精准扶贫实际的扶贫项目。</t>
  </si>
  <si>
    <t>4、保安镇项目</t>
  </si>
  <si>
    <t>叶县2021年保安镇杨湾提灌站及配套设施建设项目</t>
  </si>
  <si>
    <t>农田配套</t>
  </si>
  <si>
    <t>保安镇政府</t>
  </si>
  <si>
    <t>计划建设水源泵站1座、水池1座100立方米，蓄水池1座200立方米，田间管网系统PE管道16700米，低压电力线缆350米。</t>
  </si>
  <si>
    <t>叶县2021年保安镇柳庄村白对龙虾产业养殖配套设施建设项目</t>
  </si>
  <si>
    <t>配套设施</t>
  </si>
  <si>
    <t>计划建设道路长1500米，宽4.5米，厚18厘米，配备200千瓦变压器一座。</t>
  </si>
  <si>
    <t>5、辛店镇项目</t>
  </si>
  <si>
    <t>叶县2021年辛店镇新蒋庄村烟炕产业建设项目</t>
  </si>
  <si>
    <t>辛店镇政府</t>
  </si>
  <si>
    <t>计划新建烟炕20座并购买设备等配套设施，每座烟炕建筑面积33.31平方米，建设晾晒棚318平方米，硬化750平方米，砌围墙145平方米，新打烟田灌溉机井4眼，深100米配备水泵水管配套设施。</t>
  </si>
  <si>
    <t>叶县2021年辛店镇联村共建村集体经济民宿农家院建设项目</t>
  </si>
  <si>
    <t>计划集中建设南王庄村民宿农家院，长42米宽30米建设用地，拟建750平方米的民宿一处。</t>
  </si>
  <si>
    <t>6、任店镇项目</t>
  </si>
  <si>
    <t>叶县2021年任店镇柳营村韭菜大棚种植项目</t>
  </si>
  <si>
    <t>任店镇政府</t>
  </si>
  <si>
    <t>计划建设韭菜种植大棚50座，每座长80米，宽8米，及其配套灌溉设施。</t>
  </si>
  <si>
    <t>叶县2020年任店镇柳营村大棚种植项目</t>
  </si>
  <si>
    <t>计划建设种植日光大棚62座，灌溉设备一套（含无塔供水设备一套、主管、支管、灌溉喷头等），生产管理房90平方米。</t>
  </si>
  <si>
    <t>7、龙泉乡项目</t>
  </si>
  <si>
    <t>叶县2021年龙泉乡全集村千亩蔬菜集约化生产项目</t>
  </si>
  <si>
    <t>龙泉乡政府</t>
  </si>
  <si>
    <t>计划新建智能化温室大棚3座，占地净面积13.5亩；新建春秋温室大棚3座，占地净面积19.8亩；新建保鲜冷库一座，建设面积320平方米，可储存蔬果500吨；购置肥水一体化控制系统及设备一套；购置温室大棚智能化控制系统及设备一套。</t>
  </si>
  <si>
    <t>叶县2021年龙泉乡全集村植物精华提取项目</t>
  </si>
  <si>
    <t xml:space="preserve">   
计划建设综合加工车间（主厂房）长22米、宽9.8米，两层约400平方米；无菌加工车间（30万级）80平方米 ；无菌灌装车间（10万级）30平方米；化验室（10万级）20平方米。加工设备、化验室设备、厂区建设、网络推广中心、80平方冷库一座、长30米、宽20米，600平方晒场一个。</t>
  </si>
  <si>
    <t>叶县2020年龙泉乡草厂村食用菌大棚、菇房建设项目</t>
  </si>
  <si>
    <t>计划新建无菌室一座：长14.5米，宽24.5米，高4.6米；灭菌室一座：长10米，宽18米，高4.6米；仿生态菇房2间含配套设施；新建库房一座，长30米，宽6.5米；大棚厂房30间含设备、育菇架；仿生态菇房3间，含菇房配套设施、设备及智能管控防生态系统。</t>
  </si>
  <si>
    <t>叶县2020年龙泉乡大来庄村、大湾张村、白浩庄村村集体经济菜心种植及配套建设项目</t>
  </si>
  <si>
    <t>计划建设：1、管理房一排8间 ；冷库保护棚一栋；冷库房间2间；冷库制冷设备一套；原料农具存放仓库一间；成品分检储存仓库3排；院内空间硬化加每排房间前面路面硬化共计1000平方米。2、包装车间1栋，预留航车构件，钢构车间27米宽50米长高9米，包含车间内水，电安装及室内外地面。3、冷库保护棚1000平方米；冷库一座（2间）及全套制冷设备 180平方米；原料农机具存放仓库300平方米；成品库分检贮存仓库300平方米；管理房150平方米；院内空间房前路面硬化800平方米。</t>
  </si>
  <si>
    <t>叶县2020年龙泉乡龙泉村迷迭香深加工建设项目</t>
  </si>
  <si>
    <t>计划建设建设厂房两座，总面积3240平方米，单座长45米、宽36米，共1620平方米；展厅及实验楼2295平方米（长51m、宽15m，三层），生产设备一套，围墙、水、电、消防等基础设施。</t>
  </si>
  <si>
    <t>8、常村镇项目</t>
  </si>
  <si>
    <t>叶县2021年常村镇刘东华村村集体经济生猪养殖综合体配套建设项目</t>
  </si>
  <si>
    <t>养殖业</t>
  </si>
  <si>
    <t>常村镇政府</t>
  </si>
  <si>
    <t>计划新建C25水泥混凝土入场道路长1650米，宽4.5米，厚度18厘米，共计7245平方米；铺设碎石辅料垫层厚度15厘米，共计5500平方米；新建机井一眼，井深400米，直径40厘米,钢筋混凝土焊接管。</t>
  </si>
  <si>
    <t>叶县2021年常村镇下马庄村村集体经济艾草深加工车间建设项目</t>
  </si>
  <si>
    <t>加工制造</t>
  </si>
  <si>
    <t>计划新建厂区排水工程：600米DN500混凝土管，窨井12座；晾晒场地：长70米，宽80米，厚150厘米砂砾石垫层5600平方米；晾晒场地坪长70米，宽80米，厚18厘米混凝土面层，共计5600平方米；消防水池一座：长24米，宽10米，高2米，下挖土方400立方米；C20混凝土，壁厚15厘米，底厚25厘米；成品储藏室：砖混结构长15米，宽11米产品储藏一处；无尘车间改造工程：50米×13米，环氧地坪650平方米，155元/平方米；50米长×4.5米高落地钢化玻璃隔断270平方米；轻质铝合金吊顶650平方米。</t>
  </si>
  <si>
    <t>9、水寨乡项目</t>
  </si>
  <si>
    <t>叶县2021年水寨乡老街村牛羊养殖村集体经济项目</t>
  </si>
  <si>
    <t>畜牧养殖</t>
  </si>
  <si>
    <t>水寨乡政府</t>
  </si>
  <si>
    <t>计划建设育肥养殖园区一座，占地12亩。计划扩建牛舍一座，长18米，宽8米，高4.5米；羊舍一座，长65米，宽8.8米，高3.5米。新建托羊舍3座，每座长65米，宽8.8米，高3.5米；园区内建设客户临时休息室5间100平方米；洽谈室、厨房、餐厅30平方米；新建检验及检疫中心30平方米，配备检验及建议设备一套；新建后勤保障中心50平方米，设立财务室20平方米，卫生间30平方米；硬化羊舍内通行路1000平方米；建设青储设施一座，配电设施一套；新建机井1眼，配套水泵、水罐、羊舍铺设饮水管网等配套设施。</t>
  </si>
  <si>
    <t>叶县2021年水寨乡伍刘村村集体经济红叶石楠种植项目</t>
  </si>
  <si>
    <t>计划项目占地10亩，新建种植大棚2座，每座长44米，宽64米，高5米；新建仓库一座，占地1亩；建设办公用房一座100平方米；配备园区水电设施及其相关配套设施；购置运输车1台；穴盘装料机一台；育苗架400个及其他相关育苗设施。</t>
  </si>
  <si>
    <t>叶县2021年水寨乡河北赵庄村村集体经济一次性纸杯生产项目</t>
  </si>
  <si>
    <t>计划购置3台SW-09型纸杯成型机及消防设施一套。</t>
  </si>
  <si>
    <t>叶县2021年水寨乡蔡寺村村集体经济入股太康村俏福匠家居厂项目</t>
  </si>
  <si>
    <t>计划入股太康村俏福匠家居厂，购买KE-368J型封边机1台、数控加工中心-2.8M全自动开料机及其配套设备1套。</t>
  </si>
  <si>
    <t>10、夏李乡项目</t>
  </si>
  <si>
    <t>叶县2020年夏李乡岳楼村村集体经济菌类特色大棚种植项目</t>
  </si>
  <si>
    <t>夏李乡政府</t>
  </si>
  <si>
    <t>计划建设瓜果特色大棚种植项目，使用钢结构建设大棚4座。每座长51米，宽16米，肩高2米，顶高5米。共计占地20亩。</t>
  </si>
  <si>
    <t>叶县2020年夏李乡岳楼村村集体经济林果保鲜冷库建设项目</t>
  </si>
  <si>
    <t>计划新建林果保鲜库一座600平方米，包含分拣棚，变压器等配套设施。</t>
  </si>
  <si>
    <t>11、田庄乡项目</t>
  </si>
  <si>
    <t>叶县2021年田庄乡牛庄村千亩高油酸花生育种和优质小麦繁育基地项目</t>
  </si>
  <si>
    <t>田庄乡政府</t>
  </si>
  <si>
    <t>计划购置花生联合收割机一台、704拖拉机一台、打捆机一台、大型200型农用拖拉机一台、花生选果机一台、花生脱粒机一台、花生播种机一台、变压器1台、仓库及地坪硬化1334平方米。</t>
  </si>
  <si>
    <t>叶县2021年田庄乡邵奉街村瘸子烩面农产品产业园建设项目</t>
  </si>
  <si>
    <t>计划建设生产车间3座，占地2400平方米（每座800平方米）；冷库1座，占地400平方米；辅助用房800平方米；购置辣椒油全自动生产线1套，全自动烩面片生产包装流水线1套，菜籽油生产灌装流水线1套，小磨油、芝麻酱生产灌装线1套，复合调味料、烩面料全自动生产线1套。</t>
  </si>
  <si>
    <t>叶县2020年田庄乡现代农业产业园项目</t>
  </si>
  <si>
    <t>计划建设暖棚26个,占地32亩；办公用房，约70平方米；分拣车间，约320平方米；大拱棚20座，约35亩；温室6座，约11亩；流转土地3500亩，购置玉米青储机一台、1604拖拉机一台、旋耕机一台、秸秆还田机一台、深松机一台、免耕施肥播种机一台，大力发展青储玉米和良种小麦轮作种植。</t>
  </si>
  <si>
    <t>叶县2020年田庄乡武楼村优质小麦及花生育种繁育基地建设项目</t>
  </si>
  <si>
    <t xml:space="preserve">
计划新建厂房777平方米、硬化地坪962平方米。机械购置：变压器、花生选果机、花生脱粒机、种子色选机、大型农用拖拉机、旋耕机、播种机、自走式花生摘果机、花生小麦烘干机等各一台。</t>
  </si>
  <si>
    <t>12、马庄乡项目</t>
  </si>
  <si>
    <t>叶县2020年马庄乡雷庄村活羊交易市场建设项目</t>
  </si>
  <si>
    <t>马庄乡政府</t>
  </si>
  <si>
    <t>计划建设活羊交易大厅，安装全国活羊价格电子屏幕，临时存放圈舍4000平方米及配套设施等。</t>
  </si>
  <si>
    <t>叶县2020年马庄乡李庄村食用菌大棚建设项目</t>
  </si>
  <si>
    <t>计划建设：1、建设11座食用菌种植大棚共计3382.5平方米；2、建设一座冷库共计100立方米；3、硬化晾晒场650平方米；4、建设办公室、水井、电力及其相关配套设施。</t>
  </si>
  <si>
    <t>叶县2021年马庄乡大陈庄村种羊养殖项目</t>
  </si>
  <si>
    <t>计划建设1、羊舍1500平方米及配套设施；2、建设各羊舍视频监管信息系统、羊舍饮水管网等。3、水井及配套；4、变压器一台及配套设施。</t>
  </si>
  <si>
    <t>叶县2020年马庄乡习楼村村集体经济速冻食品加工项目</t>
  </si>
  <si>
    <t>计划建设钢结构车间1栋，建筑面积1960平方米，冷库4座（原料库216平方米、成品库144平方米、速冻库50.76平方米、腌制库29.7平方米），配备中央空调制冷面积1200立方米。</t>
  </si>
  <si>
    <t>13、洪庄杨镇项目</t>
  </si>
  <si>
    <t>叶县2021年洪庄杨镇蒋湾村花生深加工项目</t>
  </si>
  <si>
    <t>食品加工</t>
  </si>
  <si>
    <t>洪庄杨镇政府</t>
  </si>
  <si>
    <t>本项目规划总占地面积约 8000平方米（约合12亩），计划建设钢结构生产车间2栋，建筑面积1175平方米；建设钢结构料仓1栋，建筑面积120平方米；购置生产加工设备。厂区路面硬化及配套、给排水、电气和绿化等工程等。</t>
  </si>
  <si>
    <t>叶县2021年洪庄杨镇王庄村日光大棚项目二期建设项目</t>
  </si>
  <si>
    <t>计划新建长100米、宽10米的日光大棚10座，长80米、宽10米温室育苗棚1座，配套机井1眼。</t>
  </si>
  <si>
    <t>叶县2021年洪庄杨镇鞋帽加工园区项目</t>
  </si>
  <si>
    <t>计划建设1、2#厂房，地上4层，面积8318.38平方米；研发楼1栋，地上3层，建筑面积2941.22平方米；综合楼一座，地上4层，建筑面积4612.77平方米；消防水池水泵房，地上1层，地下一层，建筑面积218.87平方米;室外工程，混凝土道路铺设、人行道透水砖及道牙、机井一眼、围墙大门配套工程等。</t>
  </si>
  <si>
    <t>14、盐都街道项目</t>
  </si>
  <si>
    <t>叶县2021年盐都街道孙湾村村集体经济肉牛养殖项目</t>
  </si>
  <si>
    <t>肉牛养殖</t>
  </si>
  <si>
    <t>盐都街道办事处</t>
  </si>
  <si>
    <t>孙湾村肉牛养殖项目1.计划建设围墙(长130米，宽4米，2处)1040平方米。2.计划建设彩钢瓦棚圈舍（长110米，宽13米，2处）2860平方米。3.计划硬化水泥道路（长120米，宽4米，厚18厘米水泥道路4条）1920平方米。4.计划打井、安装无塔供水设备一套。5.计划购买饲料粉碎机械设备一套。6.计划建设生产用房200平方米。</t>
  </si>
  <si>
    <t>叶县2021年盐都街道李村集体经济项目</t>
  </si>
  <si>
    <t>乡村旅游</t>
  </si>
  <si>
    <t>李村亲子乐园加餐厅扩建项目1.计划建设围墙800米。2.计划土地平整7000平方米（280*25米）。3.计划硬化沥青道路800平方米（4*200米）。4.计划草坪5000平方米（200*25米）。5.园区配套基础设施一套。6.计划建设园区大门。新建餐厅45平方米（长7米，高6.5米）以及餐厅装饰装修等。</t>
  </si>
  <si>
    <t>15、昆阳街道项目</t>
  </si>
  <si>
    <t>叶县2021年昆阳街道三里湾村、大王庄村、聂楼村特色水果种植大棚种植项目</t>
  </si>
  <si>
    <t>昆阳街道办事处</t>
  </si>
  <si>
    <t>计划新建特色水果种植大棚29座及配套设施。每座大棚长100米，宽8米、肩高2米、脊高4米。</t>
  </si>
  <si>
    <t>叶县2021年昆阳街道圪垱店村、陈庄花卉及草莓大棚种植项目</t>
  </si>
  <si>
    <t>计划新建花卉及草莓种植大棚10座及配套设施等。每座大棚长95米。宽12米、肩高2米、 脊高4米。</t>
  </si>
  <si>
    <t>叶县2021年昆阳街道潘寨村豆腐深加工建设项目</t>
  </si>
  <si>
    <t>该项目占地面积4590平方米（约6.9亩），总建筑面积1550平方米。项目新建钢结构厂房1栋，建筑面积1500平方米；新建辅助用房，建筑面积50平方米。道路硬化900平方米。包含土建工程，电气、给排水、通风工程及生产配套设施工程。</t>
  </si>
  <si>
    <t>16、邓李乡项目</t>
  </si>
  <si>
    <t>叶县2021年邓李乡大魏庄村再生资源再利用项目</t>
  </si>
  <si>
    <t>邓李乡政府</t>
  </si>
  <si>
    <t>计划新建长80米，宽32米，高9米储料库2座。</t>
  </si>
  <si>
    <t>叶县2021年邓李乡北碾张村饲草加工扩建项目</t>
  </si>
  <si>
    <t>计划新建生产加工厂房2座，其中长40米，宽30米，高7米一座；长48米，宽22米，高7米一座；场地硬化800平方米，配备消防设施配套，购瑞锋6000A花生剥壳机1套，恒泽GS968联合花生收获机1台，华盛1500花生秧揉丝机1台，恩科2020型自动上料机1台，山东框盛HY120-80型花生秧液压打包机1台，山东鲁工930型抓车2台，雷沃150拖拉机2台，沃得9YGQ1300C秸秆捡拾机1套。</t>
  </si>
  <si>
    <t>叶县2021年邓李乡庙王村温棚肉鸭养殖项目</t>
  </si>
  <si>
    <t>计划新建长120米，宽13米，肩高1.8米，顶高2.8米温棚10座及配套等。</t>
  </si>
  <si>
    <t>17、仙台镇项目</t>
  </si>
  <si>
    <t>叶县2020年仙台镇崔王村肉牛养殖园区建设项目</t>
  </si>
  <si>
    <t>仙台镇政府</t>
  </si>
  <si>
    <t>计划建设员工宿舍面积270平方米，化粪池180平方米，饲料库650平方米；饲槽长210米，宽60厘米，牛床面积：2880平方米，饲料安化池300平方米，拌料机、、抓草机、饲料粉碎机、饲料青贮机以及牛舍建筑面积2700平方米，设施用房建筑面积：28平方米，配套机井1眼，变压器配套，地面硬化3400平方米。</t>
  </si>
  <si>
    <t>叶县2021年仙台镇黄李村生态门产业项目</t>
  </si>
  <si>
    <t>计划建设厂房670平方米、厂房硬化660平方米、道路硬化230平方米，购置机器设备11套。</t>
  </si>
  <si>
    <t>叶县2021年仙台镇王老君村香菇产业项目</t>
  </si>
  <si>
    <t>计划新建：1、建设大棚：砖、钢管、胶单,180平方；2、围栏：围网、水泥桩结构,7800平方；3、大棚内设施：砖.钢管,3600平方。</t>
  </si>
  <si>
    <t>18、叶邑镇项目</t>
  </si>
  <si>
    <t>叶县2021年叶邑镇南大王庄村帅宇香菇种植基地</t>
  </si>
  <si>
    <t>叶邑镇政府</t>
  </si>
  <si>
    <t>香菇种植深加工大棚占地100亩，50亩正在筹建中。建成钢管骨架大棚30座及其配套设施（方钢架子，水管，喷雾，增压设备，双层防晒网，薄膜），仓储房及展厅220平方米，120平方米冷库两个压缩机等等。</t>
  </si>
  <si>
    <t>叶县2021年叶邑镇夏庄村阳光玫瑰葡萄种植</t>
  </si>
  <si>
    <t>计划建设塑料大棚64座,其中:长115米，宽2.8米，16座；长120米，宽2.8米，12座；长125米，宽2.8米，28座；长128米，宽2.8米，8座；围栏650米，20吨无塔水罐一个及灌溉配套设施，水泥路长500米，宽4.5米，厚0.18米。</t>
  </si>
  <si>
    <t>叶县2021年叶邑镇杜庄村村集体经济豆制品加工厂</t>
  </si>
  <si>
    <t>计划新建一座集体经济豆制品加工厂，建设内容：烘干车间528平方米，长44米，宽12米、高3.5米：铺设地板砖500平方米：机械设备一套（其中包括联磨、压榨台、切花机、锅炉、烘干机、油炸机）；污水处理管道300米，水池2个，长5米，深3米，污水处理机一台。</t>
  </si>
  <si>
    <t>19、九龙街道项目</t>
  </si>
  <si>
    <t>叶县2021年九龙街道堤郑村村集体经济高效温室大棚种植项目</t>
  </si>
  <si>
    <t>九龙街道办事处</t>
  </si>
  <si>
    <t>高效温室大棚4座种植草莓大棚跨度10米、长度80米、肩高2米、 脊高4米。矩形钢骨架铺设优质透光耐高温薄膜附带自动卷膜设备及灌溉设备，加温设备，电机水泵和工作管理房。</t>
  </si>
  <si>
    <t>二、公益岗位项目</t>
  </si>
  <si>
    <t>叶县2021年农村管理员项目</t>
  </si>
  <si>
    <t>公共服务</t>
  </si>
  <si>
    <t>计划在全县18个乡镇设置农村管理员，用于吸纳有劳动能力的贫困群众负责村内人居环境清扫，改善村内生产生活条件。共开发4228名，每人月补助350元。</t>
  </si>
  <si>
    <t>2、交通局项目</t>
  </si>
  <si>
    <t>叶县2021年扶贫道路“管养员”项目</t>
  </si>
  <si>
    <t>县交通局</t>
  </si>
  <si>
    <t>计划在全县18个乡镇设置道路管养员，用于吸纳有劳动能力的贫困群众负责村内道路管理及养护，保证道路项目长期运营发挥效益。共开发335名，每人月补助300元。</t>
  </si>
  <si>
    <t>3.林业局项目</t>
  </si>
  <si>
    <t>叶县2021年生态护林员公益岗位</t>
  </si>
  <si>
    <t>县林业局</t>
  </si>
  <si>
    <t xml:space="preserve"> 计划在南部4个山区共开发90名生态护林员，参与森林防火宣传、巡山扑火、计划烧除、设置隔离带、查看火情、病虫害防治等工作。工作时限为6个月，每人每月1000元。</t>
  </si>
  <si>
    <t>三、教育扶贫类项目</t>
  </si>
  <si>
    <t>县扶贫办项目</t>
  </si>
  <si>
    <t>2020年叶县“雨露计划”短期技能下半年补助工程</t>
  </si>
  <si>
    <t>雨露计划</t>
  </si>
  <si>
    <t>县扶贫办</t>
  </si>
  <si>
    <t>计划补助270名贫困户。</t>
  </si>
  <si>
    <t>2020年叶县秋季“雨露计划”职业教育补助工程</t>
  </si>
  <si>
    <t>计划补助1200名贫困学生，每人1500元。</t>
  </si>
  <si>
    <t>2021年叶县“雨露计划”短期技能上半年补助工程</t>
  </si>
  <si>
    <t>计划补助500名贫困户。</t>
  </si>
  <si>
    <t>2021年叶县春季“雨露计划”职业教育补助工程</t>
  </si>
  <si>
    <t>四、金融扶贫类项目</t>
  </si>
  <si>
    <t>金融办项目</t>
  </si>
  <si>
    <t>叶县2021年贫困户贷款贴息项目</t>
  </si>
  <si>
    <t>贷款贴息</t>
  </si>
  <si>
    <t>县金融办</t>
  </si>
  <si>
    <t>对全县贫困户贷款进行贴息。</t>
  </si>
  <si>
    <t>五、生活条件改善类项目</t>
  </si>
  <si>
    <t>1、水利局项目</t>
  </si>
  <si>
    <t>叶县2018年农村饮水安全巩固提升暨村村通自来水工程</t>
  </si>
  <si>
    <t>安全饮水</t>
  </si>
  <si>
    <t>县水利局</t>
  </si>
  <si>
    <t>本工程采取打井抽取地下水集中供水形式，建设饮水工程209处，其中新建工程116处，重建工程32处，扩建工程4处，改造工程53处，管网延伸工程4处。主要建设内容为：新打水源井190眼，配套潜水泵201台套，安装压力罐192套。</t>
  </si>
  <si>
    <t>叶县2019年农村饮水安全巩固提升工程建设项目</t>
  </si>
  <si>
    <t>计划建设饮水工程9处,新打水源井4眼，配套潜水泵6台套；安装压力罐5套；铺设配水管网长度为108875米。</t>
  </si>
  <si>
    <t>2、农业局项目</t>
  </si>
  <si>
    <t>叶县2021年农业现代化示范园区建设项目</t>
  </si>
  <si>
    <t>基础设施</t>
  </si>
  <si>
    <t>计划农业智慧农业产品展示中心630平方米，新建旅游公厕2座400平方米、厕所配套设施一套；桥梁15座，总长200米；河道整治5000平方米；沥青路厚0.05米，共50000平方米；水稳路面厚0.14米共10000平方米；水泥路厚0.18米150000平方米；坑塘平整6000平方米；下水道内径0.4米、深0.4米、砖砌结构0.1米共20000米。</t>
  </si>
  <si>
    <t>叶县2021年农业提质增效（电力配套）建设项目</t>
  </si>
  <si>
    <t>主要包含：箱变安装、新建电杆、跌落式熔断器、避雷器等安装、新建10KV架空线、电缆敷设、土方开挖及回填等。</t>
  </si>
  <si>
    <t>叶县2021年农田水利提质增效配套建设项目</t>
  </si>
  <si>
    <t>计划为五个乡镇已建设农田机井进行提档维护，主要涉及洗井，铺设地埋管，配备高低压电力设施、水泵等。</t>
  </si>
  <si>
    <t>叶县2021年高标准农田建设项目</t>
  </si>
  <si>
    <t>项目计划解决8.3万亩农田基础项目建设土壤改良工程、灌溉与排水工程、田间道路工程、农田输配电工程、农田防护与生态环境保持工程及其他工程。</t>
  </si>
  <si>
    <t>叶县2019年户厕改造建设项目</t>
  </si>
  <si>
    <t>计划改造农村户厕10081户，每户平均1234元，</t>
  </si>
  <si>
    <t>叶县2020年度农村户厕改造项目</t>
  </si>
  <si>
    <t>条件改善</t>
  </si>
  <si>
    <t>计划改造农村户厕7541户，每户计划投入940元。</t>
  </si>
  <si>
    <t>叶县2020年度贫困户“六改一增”项目</t>
  </si>
  <si>
    <t>计划对539户贫困户实施“六改一增”，每户补助2000元</t>
  </si>
  <si>
    <t>3、仙台镇项目</t>
  </si>
  <si>
    <t>叶县2021年仙台镇现代农业示范区配套建设项目</t>
  </si>
  <si>
    <t>计划平整治理坑塘3处，整治面积共计17475立方米；新建混凝土道路长650米，宽2米，厚20厘米；铺设下水道长500米，下挖深0.8米，内径0.24米，外径0.36米砖混结构；铺设砖道长200米，宽1.2米；建设附属用房3处，分别为砖木结构长20米，宽13米，高5米；砖木铝混结构长8米，宽3米；砖木结构长15米，宽6米，配套围墙40平方米，地坪200平方米。</t>
  </si>
  <si>
    <t>六、综合保障类项目</t>
  </si>
  <si>
    <t>叶县2022年支持驻村第一书记开展帮扶工作经费项目</t>
  </si>
  <si>
    <t>综合保障</t>
  </si>
  <si>
    <t>计划安排支持县派148个驻村第一书记开展帮扶工作经费，每村每年1万元。</t>
  </si>
  <si>
    <t>七、基础设施类项目</t>
  </si>
  <si>
    <t>1、扶贫办项目</t>
  </si>
  <si>
    <t>叶县2020年脱贫攻坚非贫困村道路建设项目</t>
  </si>
  <si>
    <t>村内道路</t>
  </si>
  <si>
    <t>计划为全县18个乡镇街道266个非贫困村新修建道路563.551公里。</t>
  </si>
  <si>
    <t>叶县2020年扶贫开发基础设施建设项目</t>
  </si>
  <si>
    <t>计划新建道路长度共计11.713 公里，折合道路面积43529平方米。</t>
  </si>
  <si>
    <t>2、国有贫困林场项目</t>
  </si>
  <si>
    <t>叶县2021年国有贫困林场通林区道路建设项目</t>
  </si>
  <si>
    <t>县国有贫困林场</t>
  </si>
  <si>
    <t>计划修建1条道路，常村镇刘东华管护站至林区段总长2800米，宽3.5米，厚18厘米的混凝土道路。</t>
  </si>
  <si>
    <t>叶县2021年国有贫困林场防火物资储备库项目</t>
  </si>
  <si>
    <t>仓储车间</t>
  </si>
  <si>
    <t>计划修建2处，分别长13.2米，宽8.5米，高3.6米、墙厚24厘米框架结构（含1.5米走廊、4间一层）防火物资储备库及配套设施。</t>
  </si>
  <si>
    <t>3、廉村镇项目</t>
  </si>
  <si>
    <t>叶县2021年廉村镇姚王村道路建设项目</t>
  </si>
  <si>
    <t>廉村镇政府</t>
  </si>
  <si>
    <t>计划新建村内道路长900米。其中，长505米，宽4.5米，厚18厘米；长145米，宽4米，厚18厘米；长250米，宽3米，厚18厘米。</t>
  </si>
  <si>
    <t>4、民宗局项目</t>
  </si>
  <si>
    <t>叶县2021年少数民族村基础设施建设项目</t>
  </si>
  <si>
    <t>县民宗局</t>
  </si>
  <si>
    <t>1.保安镇庙岗村修干渠项目：清淤灌渠长360米，上口尺寸3.6米，加盖板长360米，宽4.5米，厚0.12米，盖板为预制G30钢筋混凝土空心楼板；2.保安镇暴沟王庄村道路项目，路长1000米，宽3米，厚18厘米；3.叶邑镇北村修路项目：路长2000米，宽3米，厚18厘米；4.常村镇黄湾行政村（红顶寺自然村）护坡项目，护坡总长155米，其中：临近主要道路护堤长90米，高2-5米；内侧护堤65米，均高1.5米；现有桥出口建5米长挡墙两道分别高2.3米、3米；</t>
  </si>
  <si>
    <t>5、仙台镇项目</t>
  </si>
  <si>
    <t>叶县2020年仙台镇阁老吴村村集体经济林果水源灌溉配套项目</t>
  </si>
  <si>
    <t>计划新建机井3眼，井深60米，配套水泵、涂塑软管、地埋线等配套设施。</t>
  </si>
  <si>
    <t>6、辛店镇项目</t>
  </si>
  <si>
    <t>叶县2020年辛店镇铁佛寺村村集体经济花椒种植配套设施建设项目</t>
  </si>
  <si>
    <t>计划新建铁佛寺村集体经济花椒种植灌溉机井1眼，深190米，直径40厘米，含配套设施。</t>
  </si>
  <si>
    <t>叶县2021年辛店镇岗底村道路建设项目</t>
  </si>
  <si>
    <t>计划为辛店镇岗底村新建村内道路3条，总长1367米。其中长87.3米，宽4.5米，厚18厘米；长1276.7米，宽4米，厚18厘米；长3米，宽3米，厚18厘米。</t>
  </si>
  <si>
    <t>7、任店镇项目</t>
  </si>
  <si>
    <t>叶县2020年任店镇久星科技园产业配套项目</t>
  </si>
  <si>
    <t>计划建设道路长145.5米、宽4.5米、厚18厘米；长266米、宽4米、厚18厘米；长825米、宽3米、厚18厘米。</t>
  </si>
  <si>
    <t>八、村公共服务项目</t>
  </si>
  <si>
    <t>农业局项目</t>
  </si>
  <si>
    <t>叶县2020年农村人居环境整治项目</t>
  </si>
  <si>
    <t>1、村内道路工程（需加宽混凝土道路：长约3777米，面积约9416平方米；需新建混凝土道路：长约4057 米，面积约15415平方米； 需加铺沥青道路：长约8754米；面积约 38094 平方米）；2、村内坑塘河沟治理工程（共计45个，面积约100133平方米）；3、村内污水管网工程（涵盖13个村，其中污水管道 5489.35米；检查井127座，污水收集池12座）；4、村内垃圾分类收集点（涵盖21个村，共计255 个）；5、村内垃圾中转站（涵盖4个村，共计4个，每个 175.48 平方米，共计701.92平方米）</t>
  </si>
  <si>
    <t>叶县2020年度贫困村及贫困发生率较高村村级粪污处理配套设施建设项目</t>
  </si>
  <si>
    <t>计划建设农村粪污处理设施（大型三格式化粪池）50个，每个约18万元，</t>
  </si>
  <si>
    <t>叶县2020年度户厕改造抽粪车项目</t>
  </si>
  <si>
    <t>计划配套抽粪车辆93辆，每辆约3万元。</t>
  </si>
  <si>
    <t>叶县2021年小麦中后期病虫害应急防控项目</t>
  </si>
  <si>
    <t>计划对我县15个乡镇31.15万亩小麦，对中后期重大病虫害（主要是条锈病、赤霉病、蚜虫等）常年偏重发生乡镇或村庄，以适当连片为主导，通过政府采购方式，统一购买高效杀虫剂（主要防控小麦穗蚜）、杀菌剂（主要防控锈病、赤霉病等）、统防统治服务，由乡村干部向小麦种植户发放，并宣传发动、组织动员农户及时进行防治。</t>
  </si>
  <si>
    <t>叶县2021年度户厕改造抽粪车项目</t>
  </si>
  <si>
    <t>计划配套抽粪车81辆，每辆约3万元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</si>
</sst>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&quot;年&quot;m&quot;月&quot;d&quot;日&quot;;@"/>
    <numFmt numFmtId="181" formatCode="0_);[Red]\(0\)"/>
    <numFmt numFmtId="182" formatCode="0_ "/>
    <numFmt numFmtId="183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4"/>
      <name val="宋体"/>
      <family val="0"/>
    </font>
    <font>
      <b/>
      <sz val="22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  <font>
      <sz val="12"/>
      <color indexed="8"/>
      <name val="黑体"/>
      <family val="3"/>
    </font>
    <font>
      <b/>
      <sz val="12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theme="1"/>
      <name val="Tahoma"/>
      <family val="2"/>
    </font>
    <font>
      <b/>
      <sz val="12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indexed="8"/>
      <name val="Cambria"/>
      <family val="0"/>
    </font>
    <font>
      <b/>
      <sz val="16"/>
      <name val="Calibri"/>
      <family val="0"/>
    </font>
    <font>
      <sz val="12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4" fillId="4" borderId="2" applyNumberFormat="0" applyAlignment="0" applyProtection="0"/>
    <xf numFmtId="0" fontId="32" fillId="5" borderId="3" applyNumberFormat="0" applyAlignment="0" applyProtection="0"/>
    <xf numFmtId="0" fontId="20" fillId="6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4" borderId="3" applyNumberFormat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0" borderId="4" applyNumberFormat="0" applyFont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0" borderId="5" applyNumberFormat="0" applyFill="0" applyAlignment="0" applyProtection="0"/>
    <xf numFmtId="0" fontId="0" fillId="0" borderId="0">
      <alignment vertical="center"/>
      <protection/>
    </xf>
    <xf numFmtId="0" fontId="37" fillId="0" borderId="5" applyNumberFormat="0" applyFill="0" applyAlignment="0" applyProtection="0"/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29" fillId="0" borderId="6" applyNumberFormat="0" applyFill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24" fillId="3" borderId="2" applyNumberFormat="0" applyAlignment="0" applyProtection="0"/>
    <xf numFmtId="0" fontId="21" fillId="15" borderId="0" applyNumberFormat="0" applyBorder="0" applyAlignment="0" applyProtection="0"/>
    <xf numFmtId="0" fontId="23" fillId="3" borderId="3" applyNumberFormat="0" applyAlignment="0" applyProtection="0"/>
    <xf numFmtId="0" fontId="18" fillId="4" borderId="3" applyNumberFormat="0" applyAlignment="0" applyProtection="0"/>
    <xf numFmtId="0" fontId="21" fillId="16" borderId="0" applyNumberFormat="0" applyBorder="0" applyAlignment="0" applyProtection="0"/>
    <xf numFmtId="0" fontId="34" fillId="17" borderId="7" applyNumberFormat="0" applyAlignment="0" applyProtection="0"/>
    <xf numFmtId="0" fontId="21" fillId="18" borderId="0" applyNumberFormat="0" applyBorder="0" applyAlignment="0" applyProtection="0"/>
    <xf numFmtId="0" fontId="34" fillId="17" borderId="7" applyNumberFormat="0" applyAlignment="0" applyProtection="0"/>
    <xf numFmtId="0" fontId="20" fillId="19" borderId="0" applyNumberFormat="0" applyBorder="0" applyAlignment="0" applyProtection="0"/>
    <xf numFmtId="0" fontId="25" fillId="0" borderId="1" applyNumberFormat="0" applyFill="0" applyAlignment="0" applyProtection="0"/>
    <xf numFmtId="0" fontId="20" fillId="20" borderId="0" applyNumberFormat="0" applyBorder="0" applyAlignment="0" applyProtection="0"/>
    <xf numFmtId="0" fontId="33" fillId="0" borderId="8" applyNumberFormat="0" applyFill="0" applyAlignment="0" applyProtection="0"/>
    <xf numFmtId="0" fontId="26" fillId="18" borderId="0" applyNumberFormat="0" applyBorder="0" applyAlignment="0" applyProtection="0"/>
    <xf numFmtId="0" fontId="24" fillId="4" borderId="2" applyNumberFormat="0" applyAlignment="0" applyProtection="0"/>
    <xf numFmtId="0" fontId="21" fillId="18" borderId="0" applyNumberFormat="0" applyBorder="0" applyAlignment="0" applyProtection="0"/>
    <xf numFmtId="0" fontId="19" fillId="21" borderId="0" applyNumberFormat="0" applyBorder="0" applyAlignment="0" applyProtection="0"/>
    <xf numFmtId="0" fontId="21" fillId="2" borderId="0" applyNumberFormat="0" applyBorder="0" applyAlignment="0" applyProtection="0"/>
    <xf numFmtId="0" fontId="34" fillId="17" borderId="7" applyNumberFormat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8" fillId="0" borderId="1" applyNumberFormat="0" applyFill="0" applyAlignment="0" applyProtection="0"/>
    <xf numFmtId="0" fontId="21" fillId="13" borderId="0" applyNumberFormat="0" applyBorder="0" applyAlignment="0" applyProtection="0"/>
    <xf numFmtId="0" fontId="33" fillId="0" borderId="9" applyNumberFormat="0" applyFill="0" applyAlignment="0" applyProtection="0"/>
    <xf numFmtId="0" fontId="21" fillId="16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2" applyNumberFormat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1" fillId="10" borderId="0" applyNumberFormat="0" applyBorder="0" applyAlignment="0" applyProtection="0"/>
    <xf numFmtId="0" fontId="18" fillId="4" borderId="3" applyNumberFormat="0" applyAlignment="0" applyProtection="0"/>
    <xf numFmtId="0" fontId="21" fillId="21" borderId="0" applyNumberFormat="0" applyBorder="0" applyAlignment="0" applyProtection="0"/>
    <xf numFmtId="0" fontId="20" fillId="24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43" fillId="0" borderId="0">
      <alignment/>
      <protection/>
    </xf>
    <xf numFmtId="0" fontId="24" fillId="4" borderId="2" applyNumberFormat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8" fillId="0" borderId="1" applyNumberFormat="0" applyFill="0" applyAlignment="0" applyProtection="0"/>
    <xf numFmtId="0" fontId="21" fillId="2" borderId="0" applyNumberFormat="0" applyBorder="0" applyAlignment="0" applyProtection="0"/>
    <xf numFmtId="0" fontId="24" fillId="4" borderId="2" applyNumberFormat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4" borderId="3" applyNumberFormat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2" applyNumberFormat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4" fillId="21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8" fillId="0" borderId="0">
      <alignment/>
      <protection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8" fillId="4" borderId="3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4" fillId="17" borderId="7" applyNumberFormat="0" applyAlignment="0" applyProtection="0"/>
    <xf numFmtId="0" fontId="33" fillId="0" borderId="9" applyNumberFormat="0" applyFill="0" applyAlignment="0" applyProtection="0"/>
    <xf numFmtId="0" fontId="21" fillId="16" borderId="0" applyNumberFormat="0" applyBorder="0" applyAlignment="0" applyProtection="0"/>
    <xf numFmtId="0" fontId="34" fillId="17" borderId="7" applyNumberFormat="0" applyAlignment="0" applyProtection="0"/>
    <xf numFmtId="0" fontId="21" fillId="16" borderId="0" applyNumberFormat="0" applyBorder="0" applyAlignment="0" applyProtection="0"/>
    <xf numFmtId="0" fontId="18" fillId="4" borderId="3" applyNumberFormat="0" applyAlignment="0" applyProtection="0"/>
    <xf numFmtId="0" fontId="21" fillId="16" borderId="0" applyNumberFormat="0" applyBorder="0" applyAlignment="0" applyProtection="0"/>
    <xf numFmtId="0" fontId="26" fillId="18" borderId="0" applyNumberFormat="0" applyBorder="0" applyAlignment="0" applyProtection="0"/>
    <xf numFmtId="0" fontId="21" fillId="14" borderId="0" applyNumberFormat="0" applyBorder="0" applyAlignment="0" applyProtection="0"/>
    <xf numFmtId="0" fontId="20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4" fillId="21" borderId="0" applyNumberFormat="0" applyBorder="0" applyAlignment="0" applyProtection="0"/>
    <xf numFmtId="0" fontId="26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21" borderId="0" applyNumberFormat="0" applyBorder="0" applyAlignment="0" applyProtection="0"/>
    <xf numFmtId="0" fontId="20" fillId="26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43" fillId="10" borderId="4" applyNumberFormat="0" applyFont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3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26" fillId="18" borderId="0" applyNumberFormat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0" fillId="0" borderId="0">
      <alignment/>
      <protection/>
    </xf>
    <xf numFmtId="0" fontId="47" fillId="0" borderId="11" applyNumberFormat="0" applyFill="0" applyAlignment="0" applyProtection="0"/>
    <xf numFmtId="0" fontId="0" fillId="0" borderId="0">
      <alignment/>
      <protection/>
    </xf>
    <xf numFmtId="0" fontId="47" fillId="0" borderId="11" applyNumberFormat="0" applyFill="0" applyAlignment="0" applyProtection="0"/>
    <xf numFmtId="0" fontId="0" fillId="0" borderId="0">
      <alignment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0" fillId="0" borderId="0">
      <alignment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1" fillId="0" borderId="0">
      <alignment vertical="center"/>
      <protection/>
    </xf>
    <xf numFmtId="0" fontId="4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20" fillId="26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6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0" applyNumberFormat="0" applyBorder="0" applyAlignment="0" applyProtection="0"/>
    <xf numFmtId="0" fontId="46" fillId="0" borderId="0">
      <alignment/>
      <protection/>
    </xf>
    <xf numFmtId="0" fontId="20" fillId="20" borderId="0" applyNumberFormat="0" applyBorder="0" applyAlignment="0" applyProtection="0"/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32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9" borderId="0" applyNumberFormat="0" applyBorder="0" applyAlignment="0" applyProtection="0"/>
    <xf numFmtId="0" fontId="21" fillId="0" borderId="0">
      <alignment vertical="center"/>
      <protection/>
    </xf>
    <xf numFmtId="0" fontId="20" fillId="12" borderId="0" applyNumberFormat="0" applyBorder="0" applyAlignment="0" applyProtection="0"/>
    <xf numFmtId="0" fontId="21" fillId="0" borderId="0">
      <alignment vertical="center"/>
      <protection/>
    </xf>
    <xf numFmtId="0" fontId="31" fillId="0" borderId="0" applyNumberFormat="0" applyFill="0" applyBorder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38" fillId="0" borderId="0">
      <alignment/>
      <protection/>
    </xf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9" applyNumberFormat="0" applyFill="0" applyAlignment="0" applyProtection="0"/>
    <xf numFmtId="0" fontId="34" fillId="17" borderId="7" applyNumberFormat="0" applyAlignment="0" applyProtection="0"/>
    <xf numFmtId="0" fontId="34" fillId="17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3" fillId="10" borderId="4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28" borderId="0" xfId="0" applyFont="1" applyFill="1" applyAlignment="1">
      <alignment vertical="center"/>
    </xf>
    <xf numFmtId="0" fontId="50" fillId="29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28" borderId="0" xfId="0" applyFont="1" applyFill="1" applyAlignment="1">
      <alignment vertical="center"/>
    </xf>
    <xf numFmtId="0" fontId="51" fillId="29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15" fillId="0" borderId="13" xfId="327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0" fillId="0" borderId="13" xfId="32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4" xfId="32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15" fillId="0" borderId="14" xfId="327" applyFont="1" applyFill="1" applyBorder="1" applyAlignment="1">
      <alignment horizontal="center" vertical="center" wrapText="1"/>
      <protection/>
    </xf>
    <xf numFmtId="0" fontId="15" fillId="0" borderId="15" xfId="32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327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32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0" fillId="0" borderId="13" xfId="327" applyFont="1" applyFill="1" applyBorder="1" applyAlignment="1">
      <alignment horizontal="center" vertical="center"/>
      <protection/>
    </xf>
    <xf numFmtId="0" fontId="0" fillId="0" borderId="13" xfId="327" applyNumberFormat="1" applyFont="1" applyFill="1" applyBorder="1" applyAlignment="1">
      <alignment horizontal="center" vertical="center" wrapText="1"/>
      <protection/>
    </xf>
    <xf numFmtId="182" fontId="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4" fillId="0" borderId="13" xfId="327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327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3" fillId="0" borderId="14" xfId="327" applyFont="1" applyFill="1" applyBorder="1" applyAlignment="1" applyProtection="1">
      <alignment horizontal="center" vertical="center" wrapText="1"/>
      <protection/>
    </xf>
    <xf numFmtId="0" fontId="13" fillId="0" borderId="15" xfId="327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0" fontId="11" fillId="0" borderId="14" xfId="327" applyFont="1" applyFill="1" applyBorder="1" applyAlignment="1">
      <alignment horizontal="center" vertical="center" wrapText="1"/>
      <protection/>
    </xf>
    <xf numFmtId="0" fontId="11" fillId="0" borderId="15" xfId="327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3" xfId="32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3" fillId="0" borderId="13" xfId="327" applyFont="1" applyFill="1" applyBorder="1" applyAlignment="1">
      <alignment horizontal="center" vertical="center" wrapText="1"/>
      <protection/>
    </xf>
    <xf numFmtId="0" fontId="1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31" fontId="0" fillId="0" borderId="13" xfId="0" applyNumberFormat="1" applyFont="1" applyFill="1" applyBorder="1" applyAlignment="1">
      <alignment horizontal="center" vertical="center" wrapText="1"/>
    </xf>
    <xf numFmtId="31" fontId="15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16" fillId="0" borderId="13" xfId="327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</cellXfs>
  <cellStyles count="435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常规 2 2 4" xfId="23"/>
    <cellStyle name="Comma [0]" xfId="24"/>
    <cellStyle name="40% - 强调文字颜色 3" xfId="25"/>
    <cellStyle name="计算 2" xfId="26"/>
    <cellStyle name="Comma" xfId="27"/>
    <cellStyle name="常规 7 3" xfId="28"/>
    <cellStyle name="差" xfId="29"/>
    <cellStyle name="Hyperlink" xfId="30"/>
    <cellStyle name="强调文字颜色 5 3 3" xfId="31"/>
    <cellStyle name="60% - 强调文字颜色 6 3 2" xfId="32"/>
    <cellStyle name="60% - 强调文字颜色 3" xfId="33"/>
    <cellStyle name="20% - 强调文字颜色 2 3 2" xfId="34"/>
    <cellStyle name="Percent" xfId="35"/>
    <cellStyle name="常规 2 7 3" xfId="36"/>
    <cellStyle name="常规 10 2 2 3" xfId="37"/>
    <cellStyle name="常规 2 4 2 3" xfId="38"/>
    <cellStyle name="20% - 强调文字颜色 2 2 2" xfId="39"/>
    <cellStyle name="Followed Hyperlink" xfId="40"/>
    <cellStyle name="常规 6" xfId="41"/>
    <cellStyle name="注释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强调文字颜色 1 2 3" xfId="48"/>
    <cellStyle name="常规 5 2" xfId="49"/>
    <cellStyle name="60% - 强调文字颜色 2 2 2" xfId="50"/>
    <cellStyle name="标题" xfId="51"/>
    <cellStyle name="解释性文本" xfId="52"/>
    <cellStyle name="20% - 强调文字颜色 5 3 3" xfId="53"/>
    <cellStyle name="标题 1" xfId="54"/>
    <cellStyle name="常规 5 2 2" xfId="55"/>
    <cellStyle name="标题 2" xfId="56"/>
    <cellStyle name="60% - 强调文字颜色 1" xfId="57"/>
    <cellStyle name="常规 5 2 3" xfId="58"/>
    <cellStyle name="标题 3" xfId="59"/>
    <cellStyle name="60% - 强调文字颜色 4" xfId="60"/>
    <cellStyle name="常规 2 2 2 2 2 3" xfId="61"/>
    <cellStyle name="输出" xfId="62"/>
    <cellStyle name="40% - 强调文字颜色 3 3 3" xfId="63"/>
    <cellStyle name="计算" xfId="64"/>
    <cellStyle name="计算 3 2" xfId="65"/>
    <cellStyle name="40% - 强调文字颜色 4 2" xfId="66"/>
    <cellStyle name="检查单元格" xfId="67"/>
    <cellStyle name="20% - 强调文字颜色 6" xfId="68"/>
    <cellStyle name="检查单元格 3 3" xfId="69"/>
    <cellStyle name="强调文字颜色 2" xfId="70"/>
    <cellStyle name="链接单元格" xfId="71"/>
    <cellStyle name="60% - 强调文字颜色 4 2 3" xfId="72"/>
    <cellStyle name="汇总" xfId="73"/>
    <cellStyle name="好" xfId="74"/>
    <cellStyle name="输出 3 3" xfId="75"/>
    <cellStyle name="20% - 强调文字颜色 3 3" xfId="76"/>
    <cellStyle name="适中" xfId="77"/>
    <cellStyle name="20% - 强调文字颜色 5" xfId="78"/>
    <cellStyle name="检查单元格 3 2" xfId="79"/>
    <cellStyle name="常规 2 2 2 4" xfId="80"/>
    <cellStyle name="强调文字颜色 1" xfId="81"/>
    <cellStyle name="链接单元格 3" xfId="82"/>
    <cellStyle name="20% - 强调文字颜色 1" xfId="83"/>
    <cellStyle name="汇总 3 3" xfId="84"/>
    <cellStyle name="40% - 强调文字颜色 4 3 2" xfId="85"/>
    <cellStyle name="40% - 强调文字颜色 1" xfId="86"/>
    <cellStyle name="输出 2" xfId="87"/>
    <cellStyle name="20% - 强调文字颜色 2" xfId="88"/>
    <cellStyle name="40% - 强调文字颜色 4 3 3" xfId="89"/>
    <cellStyle name="40% - 强调文字颜色 2" xfId="90"/>
    <cellStyle name="强调文字颜色 3" xfId="91"/>
    <cellStyle name="强调文字颜色 4" xfId="92"/>
    <cellStyle name="20% - 强调文字颜色 4" xfId="93"/>
    <cellStyle name="计算 3" xfId="94"/>
    <cellStyle name="40% - 强调文字颜色 4" xfId="95"/>
    <cellStyle name="强调文字颜色 5" xfId="96"/>
    <cellStyle name="常规 2 5 3 2" xfId="97"/>
    <cellStyle name="40% - 强调文字颜色 5" xfId="98"/>
    <cellStyle name="60% - 强调文字颜色 5" xfId="99"/>
    <cellStyle name="强调文字颜色 6" xfId="100"/>
    <cellStyle name="适中 2" xfId="101"/>
    <cellStyle name="常规 2 5 3 3" xfId="102"/>
    <cellStyle name="20% - 强调文字颜色 3 3 2" xfId="103"/>
    <cellStyle name="40% - 强调文字颜色 6" xfId="104"/>
    <cellStyle name="60% - 强调文字颜色 6" xfId="105"/>
    <cellStyle name="标题 4 2 2" xfId="106"/>
    <cellStyle name="_ET_STYLE_NoName_00_" xfId="107"/>
    <cellStyle name="常规 6 3" xfId="108"/>
    <cellStyle name="60% - 强调文字颜色 2 3 3" xfId="109"/>
    <cellStyle name="_ET_STYLE_NoName_00_ 2" xfId="110"/>
    <cellStyle name="输出 2 3" xfId="111"/>
    <cellStyle name="20% - 强调文字颜色 2 3" xfId="112"/>
    <cellStyle name="常规 2 3 2 4" xfId="113"/>
    <cellStyle name="40% - 强调文字颜色 2 2" xfId="114"/>
    <cellStyle name="20% - 强调文字颜色 1 2 3" xfId="115"/>
    <cellStyle name="链接单元格 3 3" xfId="116"/>
    <cellStyle name="20% - 强调文字颜色 1 3" xfId="117"/>
    <cellStyle name="输出 3 2" xfId="118"/>
    <cellStyle name="常规 3 2 5" xfId="119"/>
    <cellStyle name="20% - 强调文字颜色 3 2" xfId="120"/>
    <cellStyle name="常规 2 3 2 3" xfId="121"/>
    <cellStyle name="常规 11 4" xfId="122"/>
    <cellStyle name="20% - 强调文字颜色 1 2 2" xfId="123"/>
    <cellStyle name="20% - 强调文字颜色 1 3 2" xfId="124"/>
    <cellStyle name="计算 2 2" xfId="125"/>
    <cellStyle name="40% - 强调文字颜色 3 2" xfId="126"/>
    <cellStyle name="20% - 强调文字颜色 1 3 3" xfId="127"/>
    <cellStyle name="输出 2 2" xfId="128"/>
    <cellStyle name="20% - 强调文字颜色 2 2" xfId="129"/>
    <cellStyle name="常规 2 4 2 4" xfId="130"/>
    <cellStyle name="20% - 强调文字颜色 2 2 3" xfId="131"/>
    <cellStyle name="20% - 强调文字颜色 2 3 3" xfId="132"/>
    <cellStyle name="常规 2 5 2 3" xfId="133"/>
    <cellStyle name="20% - 强调文字颜色 3 2 2" xfId="134"/>
    <cellStyle name="20% - 强调文字颜色 3 2 3" xfId="135"/>
    <cellStyle name="适中 3" xfId="136"/>
    <cellStyle name="20% - 强调文字颜色 3 3 3" xfId="137"/>
    <cellStyle name="常规 3" xfId="138"/>
    <cellStyle name="20% - 强调文字颜色 4 2" xfId="139"/>
    <cellStyle name="常规 3 2" xfId="140"/>
    <cellStyle name="20% - 强调文字颜色 4 2 2" xfId="141"/>
    <cellStyle name="常规 3 3" xfId="142"/>
    <cellStyle name="20% - 强调文字颜色 4 2 3" xfId="143"/>
    <cellStyle name="常规 4" xfId="144"/>
    <cellStyle name="20% - 强调文字颜色 4 3" xfId="145"/>
    <cellStyle name="常规 4 2" xfId="146"/>
    <cellStyle name="20% - 强调文字颜色 4 3 2" xfId="147"/>
    <cellStyle name="常规 4 3" xfId="148"/>
    <cellStyle name="20% - 强调文字颜色 4 3 3" xfId="149"/>
    <cellStyle name="常规 2 2 3 2 3" xfId="150"/>
    <cellStyle name="20% - 强调文字颜色 5 2" xfId="151"/>
    <cellStyle name="常规 2 7 2 3" xfId="152"/>
    <cellStyle name="20% - 强调文字颜色 5 2 2" xfId="153"/>
    <cellStyle name="20% - 强调文字颜色 5 2 3" xfId="154"/>
    <cellStyle name="20% - 强调文字颜色 5 3" xfId="155"/>
    <cellStyle name="常规 2 7 3 3" xfId="156"/>
    <cellStyle name="20% - 强调文字颜色 5 3 2" xfId="157"/>
    <cellStyle name="常规 2 2 3 3 3" xfId="158"/>
    <cellStyle name="20% - 强调文字颜色 6 2" xfId="159"/>
    <cellStyle name="20% - 强调文字颜色 6 2 2" xfId="160"/>
    <cellStyle name="20% - 强调文字颜色 6 2 3" xfId="161"/>
    <cellStyle name="20% - 强调文字颜色 6 3" xfId="162"/>
    <cellStyle name="20% - 强调文字颜色 6 3 2" xfId="163"/>
    <cellStyle name="20% - 强调文字颜色 6 3 3" xfId="164"/>
    <cellStyle name="40% - 强调文字颜色 1 2" xfId="165"/>
    <cellStyle name="40% - 强调文字颜色 1 2 2" xfId="166"/>
    <cellStyle name="40% - 强调文字颜色 1 2 3" xfId="167"/>
    <cellStyle name="常规 9 2" xfId="168"/>
    <cellStyle name="40% - 强调文字颜色 1 3" xfId="169"/>
    <cellStyle name="40% - 强调文字颜色 1 3 2" xfId="170"/>
    <cellStyle name="40% - 强调文字颜色 1 3 3" xfId="171"/>
    <cellStyle name="解释性文本 3 3" xfId="172"/>
    <cellStyle name="40% - 强调文字颜色 2 2 2" xfId="173"/>
    <cellStyle name="40% - 强调文字颜色 2 2 3" xfId="174"/>
    <cellStyle name="常规 2 3 2 5" xfId="175"/>
    <cellStyle name="40% - 强调文字颜色 2 3" xfId="176"/>
    <cellStyle name="40% - 强调文字颜色 2 3 2" xfId="177"/>
    <cellStyle name="40% - 强调文字颜色 2 3 3" xfId="178"/>
    <cellStyle name="40% - 强调文字颜色 3 2 2" xfId="179"/>
    <cellStyle name="40% - 强调文字颜色 3 2 3" xfId="180"/>
    <cellStyle name="计算 2 3" xfId="181"/>
    <cellStyle name="40% - 强调文字颜色 3 3" xfId="182"/>
    <cellStyle name="40% - 强调文字颜色 3 3 2" xfId="183"/>
    <cellStyle name="检查单元格 2" xfId="184"/>
    <cellStyle name="汇总 2 3" xfId="185"/>
    <cellStyle name="40% - 强调文字颜色 4 2 2" xfId="186"/>
    <cellStyle name="检查单元格 3" xfId="187"/>
    <cellStyle name="40% - 强调文字颜色 4 2 3" xfId="188"/>
    <cellStyle name="计算 3 3" xfId="189"/>
    <cellStyle name="40% - 强调文字颜色 4 3" xfId="190"/>
    <cellStyle name="好 2 3" xfId="191"/>
    <cellStyle name="40% - 强调文字颜色 5 2" xfId="192"/>
    <cellStyle name="60% - 强调文字颜色 4 3" xfId="193"/>
    <cellStyle name="40% - 强调文字颜色 5 2 2" xfId="194"/>
    <cellStyle name="40% - 强调文字颜色 5 2 3" xfId="195"/>
    <cellStyle name="40% - 强调文字颜色 5 3" xfId="196"/>
    <cellStyle name="60% - 强调文字颜色 5 3" xfId="197"/>
    <cellStyle name="40% - 强调文字颜色 5 3 2" xfId="198"/>
    <cellStyle name="40% - 强调文字颜色 5 3 3" xfId="199"/>
    <cellStyle name="适中 2 2" xfId="200"/>
    <cellStyle name="好 3 3" xfId="201"/>
    <cellStyle name="40% - 强调文字颜色 6 2" xfId="202"/>
    <cellStyle name="40% - 强调文字颜色 6 2 2" xfId="203"/>
    <cellStyle name="40% - 强调文字颜色 6 2 3" xfId="204"/>
    <cellStyle name="适中 2 3" xfId="205"/>
    <cellStyle name="强调文字颜色 3 2 2" xfId="206"/>
    <cellStyle name="40% - 强调文字颜色 6 3" xfId="207"/>
    <cellStyle name="解释性文本 3" xfId="208"/>
    <cellStyle name="40% - 强调文字颜色 6 3 2" xfId="209"/>
    <cellStyle name="40% - 强调文字颜色 6 3 3" xfId="210"/>
    <cellStyle name="60% - 强调文字颜色 1 2" xfId="211"/>
    <cellStyle name="60% - 强调文字颜色 1 2 2" xfId="212"/>
    <cellStyle name="60% - 强调文字颜色 1 2 3" xfId="213"/>
    <cellStyle name="60% - 强调文字颜色 1 3" xfId="214"/>
    <cellStyle name="60% - 强调文字颜色 1 3 2" xfId="215"/>
    <cellStyle name="60% - 强调文字颜色 1 3 3" xfId="216"/>
    <cellStyle name="常规 5" xfId="217"/>
    <cellStyle name="60% - 强调文字颜色 2 2" xfId="218"/>
    <cellStyle name="常规 5 3" xfId="219"/>
    <cellStyle name="60% - 强调文字颜色 2 2 3" xfId="220"/>
    <cellStyle name="注释 2" xfId="221"/>
    <cellStyle name="强调文字颜色 1 3 3" xfId="222"/>
    <cellStyle name="常规 6 2" xfId="223"/>
    <cellStyle name="60% - 强调文字颜色 2 3 2" xfId="224"/>
    <cellStyle name="60% - 强调文字颜色 3 2" xfId="225"/>
    <cellStyle name="强调文字颜色 2 2 3" xfId="226"/>
    <cellStyle name="60% - 强调文字颜色 3 2 2" xfId="227"/>
    <cellStyle name="60% - 强调文字颜色 3 2 3" xfId="228"/>
    <cellStyle name="60% - 强调文字颜色 3 3" xfId="229"/>
    <cellStyle name="强调文字颜色 2 3 3" xfId="230"/>
    <cellStyle name="60% - 强调文字颜色 3 3 2" xfId="231"/>
    <cellStyle name="60% - 强调文字颜色 3 3 3" xfId="232"/>
    <cellStyle name="60% - 强调文字颜色 4 2" xfId="233"/>
    <cellStyle name="强调文字颜色 3 2 3" xfId="234"/>
    <cellStyle name="60% - 强调文字颜色 4 2 2" xfId="235"/>
    <cellStyle name="强调文字颜色 3 3 3" xfId="236"/>
    <cellStyle name="60% - 强调文字颜色 4 3 2" xfId="237"/>
    <cellStyle name="60% - 强调文字颜色 4 3 3" xfId="238"/>
    <cellStyle name="60% - 强调文字颜色 5 2" xfId="239"/>
    <cellStyle name="强调文字颜色 4 2 3" xfId="240"/>
    <cellStyle name="常规 2 5 3" xfId="241"/>
    <cellStyle name="60% - 强调文字颜色 5 2 2" xfId="242"/>
    <cellStyle name="常规 2 5 4" xfId="243"/>
    <cellStyle name="60% - 强调文字颜色 5 2 3" xfId="244"/>
    <cellStyle name="强调文字颜色 4 3 3" xfId="245"/>
    <cellStyle name="60% - 强调文字颜色 5 3 2" xfId="246"/>
    <cellStyle name="强调文字颜色 1 2" xfId="247"/>
    <cellStyle name="60% - 强调文字颜色 5 3 3" xfId="248"/>
    <cellStyle name="60% - 强调文字颜色 6 2" xfId="249"/>
    <cellStyle name="强调文字颜色 5 2 3" xfId="250"/>
    <cellStyle name="60% - 强调文字颜色 6 2 2" xfId="251"/>
    <cellStyle name="常规 2 2 3 3 2" xfId="252"/>
    <cellStyle name="60% - 强调文字颜色 6 2 3" xfId="253"/>
    <cellStyle name="60% - 强调文字颜色 6 3" xfId="254"/>
    <cellStyle name="60% - 强调文字颜色 6 3 3" xfId="255"/>
    <cellStyle name="标题 1 2" xfId="256"/>
    <cellStyle name="标题 1 2 2" xfId="257"/>
    <cellStyle name="标题 1 2 3" xfId="258"/>
    <cellStyle name="标题 1 3" xfId="259"/>
    <cellStyle name="汇总 3" xfId="260"/>
    <cellStyle name="标题 1 3 2" xfId="261"/>
    <cellStyle name="标题 1 3 3" xfId="262"/>
    <cellStyle name="标题 2 2" xfId="263"/>
    <cellStyle name="标题 2 2 2" xfId="264"/>
    <cellStyle name="好 3 2" xfId="265"/>
    <cellStyle name="标题 2 2 3" xfId="266"/>
    <cellStyle name="标题 2 3" xfId="267"/>
    <cellStyle name="常规 11" xfId="268"/>
    <cellStyle name="标题 2 3 2" xfId="269"/>
    <cellStyle name="常规 12" xfId="270"/>
    <cellStyle name="标题 2 3 3" xfId="271"/>
    <cellStyle name="常规 2 2 2 2 4" xfId="272"/>
    <cellStyle name="标题 3 2" xfId="273"/>
    <cellStyle name="标题 3 2 2" xfId="274"/>
    <cellStyle name="标题 3 2 3" xfId="275"/>
    <cellStyle name="常规 2 2 2 2 5" xfId="276"/>
    <cellStyle name="标题 3 3" xfId="277"/>
    <cellStyle name="标题 3 3 2" xfId="278"/>
    <cellStyle name="标题 3 3 3" xfId="279"/>
    <cellStyle name="标题 4 2" xfId="280"/>
    <cellStyle name="标题 4 2 3" xfId="281"/>
    <cellStyle name="汇总 2 2" xfId="282"/>
    <cellStyle name="标题 4 3" xfId="283"/>
    <cellStyle name="标题 4 3 2" xfId="284"/>
    <cellStyle name="标题 4 3 3" xfId="285"/>
    <cellStyle name="解释性文本 2 3" xfId="286"/>
    <cellStyle name="常规 2 3 2 3 2" xfId="287"/>
    <cellStyle name="标题 5" xfId="288"/>
    <cellStyle name="常规 7 4 3" xfId="289"/>
    <cellStyle name="标题 5 2" xfId="290"/>
    <cellStyle name="汇总 3 2" xfId="291"/>
    <cellStyle name="标题 5 3" xfId="292"/>
    <cellStyle name="常规 2 3 2 3 3" xfId="293"/>
    <cellStyle name="标题 6" xfId="294"/>
    <cellStyle name="标题 6 2" xfId="295"/>
    <cellStyle name="标题 6 3" xfId="296"/>
    <cellStyle name="差 2" xfId="297"/>
    <cellStyle name="差 2 2" xfId="298"/>
    <cellStyle name="差 2 3" xfId="299"/>
    <cellStyle name="差 3" xfId="300"/>
    <cellStyle name="差 3 2" xfId="301"/>
    <cellStyle name="差 3 3" xfId="302"/>
    <cellStyle name="常规 10" xfId="303"/>
    <cellStyle name="常规 10 2" xfId="304"/>
    <cellStyle name="常规 2 7" xfId="305"/>
    <cellStyle name="常规 10 2 2" xfId="306"/>
    <cellStyle name="常规 2 7 2" xfId="307"/>
    <cellStyle name="常规 10 2 2 2" xfId="308"/>
    <cellStyle name="常规 10 3" xfId="309"/>
    <cellStyle name="常规 11 2" xfId="310"/>
    <cellStyle name="常规 11 2 2" xfId="311"/>
    <cellStyle name="常规 11 2 3" xfId="312"/>
    <cellStyle name="常规 2 3 2 2" xfId="313"/>
    <cellStyle name="常规 11 3" xfId="314"/>
    <cellStyle name="适中 3 2" xfId="315"/>
    <cellStyle name="常规 13" xfId="316"/>
    <cellStyle name="常规 13 2" xfId="317"/>
    <cellStyle name="常规 13 3" xfId="318"/>
    <cellStyle name="适中 3 3" xfId="319"/>
    <cellStyle name="强调文字颜色 3 3 2" xfId="320"/>
    <cellStyle name="常规 2 10 2" xfId="321"/>
    <cellStyle name="常规 14" xfId="322"/>
    <cellStyle name="常规 2" xfId="323"/>
    <cellStyle name="强调文字颜色 3 3" xfId="324"/>
    <cellStyle name="常规 2 10" xfId="325"/>
    <cellStyle name="常规 2 11" xfId="326"/>
    <cellStyle name="常规_Sheet1" xfId="327"/>
    <cellStyle name="常规 2 12" xfId="328"/>
    <cellStyle name="常规 2 2" xfId="329"/>
    <cellStyle name="常规 2 2 2" xfId="330"/>
    <cellStyle name="常规 2 2 2 2" xfId="331"/>
    <cellStyle name="常规 2 4 4" xfId="332"/>
    <cellStyle name="常规 2 2 2 2 2" xfId="333"/>
    <cellStyle name="常规 2 2 2 2 2 2" xfId="334"/>
    <cellStyle name="常规 2 2 2 2 3" xfId="335"/>
    <cellStyle name="常规 2 2 2 2 3 2" xfId="336"/>
    <cellStyle name="常规 2 2 2 2 3 3" xfId="337"/>
    <cellStyle name="常规 2 2 2 3" xfId="338"/>
    <cellStyle name="常规 2 2 3" xfId="339"/>
    <cellStyle name="常规 2 2 3 2" xfId="340"/>
    <cellStyle name="常规 2 2 3 2 2" xfId="341"/>
    <cellStyle name="常规 2 2 3 3" xfId="342"/>
    <cellStyle name="常规 2 2 3 4" xfId="343"/>
    <cellStyle name="常规 2 2 3 5" xfId="344"/>
    <cellStyle name="常规 2 2 5" xfId="345"/>
    <cellStyle name="输入 3 2" xfId="346"/>
    <cellStyle name="常规 2 9 2" xfId="347"/>
    <cellStyle name="常规 2 3" xfId="348"/>
    <cellStyle name="常规 2 3 2" xfId="349"/>
    <cellStyle name="常规 2 3 2 2 2" xfId="350"/>
    <cellStyle name="常规 2 3 2 2 3" xfId="351"/>
    <cellStyle name="常规 2 3 3" xfId="352"/>
    <cellStyle name="常规 2 3 4" xfId="353"/>
    <cellStyle name="输入 3 3" xfId="354"/>
    <cellStyle name="常规 2 9 3" xfId="355"/>
    <cellStyle name="常规 2 4" xfId="356"/>
    <cellStyle name="常规 2 4 2" xfId="357"/>
    <cellStyle name="常规 2 4 2 2" xfId="358"/>
    <cellStyle name="好 3" xfId="359"/>
    <cellStyle name="常规 2 4 2 2 2" xfId="360"/>
    <cellStyle name="常规 2 4 2 2 3" xfId="361"/>
    <cellStyle name="常规 2 4 2 3 2" xfId="362"/>
    <cellStyle name="常规 2 4 2 3 3" xfId="363"/>
    <cellStyle name="常规 2 4 2 5" xfId="364"/>
    <cellStyle name="常规 2 4 3" xfId="365"/>
    <cellStyle name="强调文字颜色 4 2" xfId="366"/>
    <cellStyle name="常规 2 5" xfId="367"/>
    <cellStyle name="强调文字颜色 4 2 2" xfId="368"/>
    <cellStyle name="常规 2 5 2" xfId="369"/>
    <cellStyle name="常规 2 5 2 2" xfId="370"/>
    <cellStyle name="常规 2 5 5" xfId="371"/>
    <cellStyle name="强调文字颜色 4 3" xfId="372"/>
    <cellStyle name="常规 2 6" xfId="373"/>
    <cellStyle name="强调文字颜色 4 3 2" xfId="374"/>
    <cellStyle name="常规 2 6 2" xfId="375"/>
    <cellStyle name="常规 2 7 2 2" xfId="376"/>
    <cellStyle name="常规 2 7 3 2" xfId="377"/>
    <cellStyle name="强调文字颜色 2 2" xfId="378"/>
    <cellStyle name="常规 2 7 4" xfId="379"/>
    <cellStyle name="强调文字颜色 2 3" xfId="380"/>
    <cellStyle name="常规 2 7 5" xfId="381"/>
    <cellStyle name="输入 2" xfId="382"/>
    <cellStyle name="常规 2 8" xfId="383"/>
    <cellStyle name="输入 2 2" xfId="384"/>
    <cellStyle name="常规 2 8 2" xfId="385"/>
    <cellStyle name="输入 2 3" xfId="386"/>
    <cellStyle name="常规 2 8 3" xfId="387"/>
    <cellStyle name="输入 3" xfId="388"/>
    <cellStyle name="常规 2 9" xfId="389"/>
    <cellStyle name="常规 3 2 2" xfId="390"/>
    <cellStyle name="常规 3 2 2 2" xfId="391"/>
    <cellStyle name="常规 3 2 2 3" xfId="392"/>
    <cellStyle name="常规 3 2 3" xfId="393"/>
    <cellStyle name="常规 3 2 3 2" xfId="394"/>
    <cellStyle name="常规 3 2 3 3" xfId="395"/>
    <cellStyle name="常规 3 2 4" xfId="396"/>
    <cellStyle name="常规 3 4" xfId="397"/>
    <cellStyle name="常规 4 4" xfId="398"/>
    <cellStyle name="常规 4 2 2" xfId="399"/>
    <cellStyle name="强调文字颜色 6 2" xfId="400"/>
    <cellStyle name="常规 4 5" xfId="401"/>
    <cellStyle name="常规 4 2 3" xfId="402"/>
    <cellStyle name="常规 5 4" xfId="403"/>
    <cellStyle name="常规 4 3 2" xfId="404"/>
    <cellStyle name="常规 5 5" xfId="405"/>
    <cellStyle name="常规 4 3 3" xfId="406"/>
    <cellStyle name="常规 5 3 2" xfId="407"/>
    <cellStyle name="常规 5 3 3" xfId="408"/>
    <cellStyle name="常规 5 4 2" xfId="409"/>
    <cellStyle name="常规 5 4 3" xfId="410"/>
    <cellStyle name="常规 5 6" xfId="411"/>
    <cellStyle name="常规 7" xfId="412"/>
    <cellStyle name="常规 7 2" xfId="413"/>
    <cellStyle name="强调文字颜色 6 2 2" xfId="414"/>
    <cellStyle name="常规 7 4" xfId="415"/>
    <cellStyle name="强调文字颜色 1 3" xfId="416"/>
    <cellStyle name="常规 7 4 2" xfId="417"/>
    <cellStyle name="警告文本 3 2" xfId="418"/>
    <cellStyle name="常规 8" xfId="419"/>
    <cellStyle name="警告文本 3 3" xfId="420"/>
    <cellStyle name="常规 9" xfId="421"/>
    <cellStyle name="好 2" xfId="422"/>
    <cellStyle name="好 2 2" xfId="423"/>
    <cellStyle name="汇总 2" xfId="424"/>
    <cellStyle name="检查单元格 2 2" xfId="425"/>
    <cellStyle name="检查单元格 2 3" xfId="426"/>
    <cellStyle name="解释性文本 2" xfId="427"/>
    <cellStyle name="解释性文本 3 2" xfId="428"/>
    <cellStyle name="警告文本 2" xfId="429"/>
    <cellStyle name="警告文本 2 2" xfId="430"/>
    <cellStyle name="警告文本 2 3" xfId="431"/>
    <cellStyle name="警告文本 3" xfId="432"/>
    <cellStyle name="链接单元格 2" xfId="433"/>
    <cellStyle name="链接单元格 2 2" xfId="434"/>
    <cellStyle name="链接单元格 2 3" xfId="435"/>
    <cellStyle name="强调文字颜色 1 2 2" xfId="436"/>
    <cellStyle name="强调文字颜色 1 3 2" xfId="437"/>
    <cellStyle name="强调文字颜色 2 2 2" xfId="438"/>
    <cellStyle name="强调文字颜色 3 2" xfId="439"/>
    <cellStyle name="强调文字颜色 5 2" xfId="440"/>
    <cellStyle name="强调文字颜色 5 2 2" xfId="441"/>
    <cellStyle name="强调文字颜色 5 3" xfId="442"/>
    <cellStyle name="强调文字颜色 5 3 2" xfId="443"/>
    <cellStyle name="强调文字颜色 6 2 3" xfId="444"/>
    <cellStyle name="强调文字颜色 6 3" xfId="445"/>
    <cellStyle name="强调文字颜色 6 3 2" xfId="446"/>
    <cellStyle name="强调文字颜色 6 3 3" xfId="447"/>
    <cellStyle name="注释 2 2" xfId="4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="115" zoomScaleNormal="55" zoomScaleSheetLayoutView="115" workbookViewId="0" topLeftCell="A1">
      <pane ySplit="5" topLeftCell="A103" activePane="bottomLeft" state="frozen"/>
      <selection pane="bottomLeft" activeCell="A2" sqref="A2:H2"/>
    </sheetView>
  </sheetViews>
  <sheetFormatPr defaultColWidth="8.75390625" defaultRowHeight="30" customHeight="1"/>
  <cols>
    <col min="1" max="1" width="4.625" style="9" customWidth="1"/>
    <col min="2" max="2" width="21.875" style="10" customWidth="1"/>
    <col min="3" max="3" width="9.50390625" style="9" customWidth="1"/>
    <col min="4" max="4" width="7.00390625" style="9" customWidth="1"/>
    <col min="5" max="5" width="10.00390625" style="11" customWidth="1"/>
    <col min="6" max="6" width="36.625" style="12" customWidth="1"/>
    <col min="7" max="7" width="14.625" style="10" customWidth="1"/>
    <col min="8" max="8" width="11.125" style="13" customWidth="1"/>
    <col min="9" max="9" width="14.375" style="14" customWidth="1"/>
    <col min="10" max="16384" width="8.75390625" style="14" customWidth="1"/>
  </cols>
  <sheetData>
    <row r="1" spans="1:2" ht="24" customHeight="1">
      <c r="A1" s="15" t="s">
        <v>0</v>
      </c>
      <c r="B1" s="15"/>
    </row>
    <row r="2" spans="1:8" ht="49.5" customHeight="1">
      <c r="A2" s="16" t="s">
        <v>1</v>
      </c>
      <c r="B2" s="16"/>
      <c r="C2" s="16"/>
      <c r="D2" s="16"/>
      <c r="E2" s="16"/>
      <c r="F2" s="16"/>
      <c r="G2" s="16"/>
      <c r="H2" s="17"/>
    </row>
    <row r="3" spans="1:7" ht="24.75" customHeight="1">
      <c r="A3" s="18" t="s">
        <v>2</v>
      </c>
      <c r="B3" s="18"/>
      <c r="C3" s="19"/>
      <c r="D3" s="19"/>
      <c r="E3" s="18"/>
      <c r="F3" s="18"/>
      <c r="G3" s="19" t="s">
        <v>3</v>
      </c>
    </row>
    <row r="4" spans="1:8" ht="14.25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</row>
    <row r="5" spans="1:8" ht="30" customHeight="1">
      <c r="A5" s="20"/>
      <c r="B5" s="20"/>
      <c r="C5" s="20"/>
      <c r="D5" s="20"/>
      <c r="E5" s="20"/>
      <c r="F5" s="20"/>
      <c r="G5" s="20"/>
      <c r="H5" s="20"/>
    </row>
    <row r="6" spans="1:8" ht="45" customHeight="1">
      <c r="A6" s="21"/>
      <c r="B6" s="21"/>
      <c r="C6" s="21"/>
      <c r="D6" s="21"/>
      <c r="E6" s="22"/>
      <c r="F6" s="21"/>
      <c r="G6" s="23">
        <f>G7+G76+G83+G89+G92+G106+G108+G126</f>
        <v>39959.185999999994</v>
      </c>
      <c r="H6" s="24"/>
    </row>
    <row r="7" spans="1:8" s="1" customFormat="1" ht="39.75" customHeight="1">
      <c r="A7" s="25" t="s">
        <v>12</v>
      </c>
      <c r="B7" s="25"/>
      <c r="C7" s="25"/>
      <c r="D7" s="25"/>
      <c r="E7" s="25"/>
      <c r="F7" s="25"/>
      <c r="G7" s="25">
        <f>G8+G10+G13+G15+G18+G21+G24+G30+G33+G38+G41+G46+G51+G55+G58+G62+G66+G70+G74</f>
        <v>11568.835000000001</v>
      </c>
      <c r="H7" s="26"/>
    </row>
    <row r="8" spans="1:8" s="2" customFormat="1" ht="34.5" customHeight="1">
      <c r="A8" s="27" t="s">
        <v>13</v>
      </c>
      <c r="B8" s="27"/>
      <c r="C8" s="27"/>
      <c r="D8" s="27"/>
      <c r="E8" s="27"/>
      <c r="F8" s="27"/>
      <c r="G8" s="27">
        <f>SUM(G9)</f>
        <v>1000</v>
      </c>
      <c r="H8" s="28"/>
    </row>
    <row r="9" spans="1:8" s="2" customFormat="1" ht="114.75" customHeight="1">
      <c r="A9" s="29">
        <v>1</v>
      </c>
      <c r="B9" s="29" t="s">
        <v>14</v>
      </c>
      <c r="C9" s="29" t="s">
        <v>15</v>
      </c>
      <c r="D9" s="29" t="s">
        <v>16</v>
      </c>
      <c r="E9" s="29" t="s">
        <v>17</v>
      </c>
      <c r="F9" s="29" t="s">
        <v>18</v>
      </c>
      <c r="G9" s="29">
        <v>1000</v>
      </c>
      <c r="H9" s="30"/>
    </row>
    <row r="10" spans="1:8" s="2" customFormat="1" ht="34.5" customHeight="1">
      <c r="A10" s="27" t="s">
        <v>19</v>
      </c>
      <c r="B10" s="27"/>
      <c r="C10" s="27"/>
      <c r="D10" s="27"/>
      <c r="E10" s="27"/>
      <c r="F10" s="27"/>
      <c r="G10" s="27">
        <f>SUM(G11:G12)</f>
        <v>3081.55</v>
      </c>
      <c r="H10" s="30"/>
    </row>
    <row r="11" spans="1:8" s="3" customFormat="1" ht="99.75" customHeight="1">
      <c r="A11" s="29">
        <v>2</v>
      </c>
      <c r="B11" s="29" t="s">
        <v>20</v>
      </c>
      <c r="C11" s="29" t="s">
        <v>21</v>
      </c>
      <c r="D11" s="29" t="s">
        <v>16</v>
      </c>
      <c r="E11" s="29" t="s">
        <v>22</v>
      </c>
      <c r="F11" s="29" t="s">
        <v>23</v>
      </c>
      <c r="G11" s="29">
        <v>3000</v>
      </c>
      <c r="H11" s="30"/>
    </row>
    <row r="12" spans="1:8" s="2" customFormat="1" ht="84.75" customHeight="1">
      <c r="A12" s="31">
        <v>3</v>
      </c>
      <c r="B12" s="30" t="s">
        <v>24</v>
      </c>
      <c r="C12" s="32" t="s">
        <v>25</v>
      </c>
      <c r="D12" s="32" t="s">
        <v>16</v>
      </c>
      <c r="E12" s="29" t="s">
        <v>22</v>
      </c>
      <c r="F12" s="30" t="s">
        <v>26</v>
      </c>
      <c r="G12" s="30">
        <v>81.55</v>
      </c>
      <c r="H12" s="30"/>
    </row>
    <row r="13" spans="1:8" s="2" customFormat="1" ht="41.25" customHeight="1">
      <c r="A13" s="33" t="s">
        <v>27</v>
      </c>
      <c r="B13" s="34"/>
      <c r="C13" s="32"/>
      <c r="D13" s="32"/>
      <c r="E13" s="29"/>
      <c r="F13" s="30"/>
      <c r="G13" s="20">
        <f>SUM(G14)</f>
        <v>60</v>
      </c>
      <c r="H13" s="30"/>
    </row>
    <row r="14" spans="1:8" s="4" customFormat="1" ht="133.5" customHeight="1">
      <c r="A14" s="31">
        <v>4</v>
      </c>
      <c r="B14" s="30" t="s">
        <v>28</v>
      </c>
      <c r="C14" s="32" t="s">
        <v>25</v>
      </c>
      <c r="D14" s="32" t="s">
        <v>16</v>
      </c>
      <c r="E14" s="29" t="s">
        <v>29</v>
      </c>
      <c r="F14" s="30" t="s">
        <v>30</v>
      </c>
      <c r="G14" s="30">
        <v>60</v>
      </c>
      <c r="H14" s="30"/>
    </row>
    <row r="15" spans="1:8" s="2" customFormat="1" ht="34.5" customHeight="1">
      <c r="A15" s="27" t="s">
        <v>31</v>
      </c>
      <c r="B15" s="27"/>
      <c r="C15" s="27"/>
      <c r="D15" s="27"/>
      <c r="E15" s="27"/>
      <c r="F15" s="27"/>
      <c r="G15" s="27">
        <f>SUM(G16:G17)</f>
        <v>260</v>
      </c>
      <c r="H15" s="30"/>
    </row>
    <row r="16" spans="1:8" s="2" customFormat="1" ht="103.5" customHeight="1">
      <c r="A16" s="35">
        <v>5</v>
      </c>
      <c r="B16" s="30" t="s">
        <v>32</v>
      </c>
      <c r="C16" s="32" t="s">
        <v>33</v>
      </c>
      <c r="D16" s="29" t="s">
        <v>16</v>
      </c>
      <c r="E16" s="30" t="s">
        <v>34</v>
      </c>
      <c r="F16" s="30" t="s">
        <v>35</v>
      </c>
      <c r="G16" s="36">
        <v>150</v>
      </c>
      <c r="H16" s="30"/>
    </row>
    <row r="17" spans="1:8" s="2" customFormat="1" ht="103.5" customHeight="1">
      <c r="A17" s="35">
        <v>6</v>
      </c>
      <c r="B17" s="30" t="s">
        <v>36</v>
      </c>
      <c r="C17" s="37" t="s">
        <v>37</v>
      </c>
      <c r="D17" s="29" t="s">
        <v>16</v>
      </c>
      <c r="E17" s="30" t="s">
        <v>34</v>
      </c>
      <c r="F17" s="38" t="s">
        <v>38</v>
      </c>
      <c r="G17" s="39">
        <v>110</v>
      </c>
      <c r="H17" s="30"/>
    </row>
    <row r="18" spans="1:8" s="2" customFormat="1" ht="34.5" customHeight="1">
      <c r="A18" s="27" t="s">
        <v>39</v>
      </c>
      <c r="B18" s="27"/>
      <c r="C18" s="27"/>
      <c r="D18" s="27"/>
      <c r="E18" s="27"/>
      <c r="F18" s="27"/>
      <c r="G18" s="27">
        <f>SUM(G19:G20)</f>
        <v>354</v>
      </c>
      <c r="H18" s="30"/>
    </row>
    <row r="19" spans="1:8" s="2" customFormat="1" ht="99.75" customHeight="1">
      <c r="A19" s="30">
        <v>7</v>
      </c>
      <c r="B19" s="30" t="s">
        <v>40</v>
      </c>
      <c r="C19" s="30" t="s">
        <v>15</v>
      </c>
      <c r="D19" s="30" t="s">
        <v>16</v>
      </c>
      <c r="E19" s="30" t="s">
        <v>41</v>
      </c>
      <c r="F19" s="30" t="s">
        <v>42</v>
      </c>
      <c r="G19" s="36">
        <v>204</v>
      </c>
      <c r="H19" s="30"/>
    </row>
    <row r="20" spans="1:8" s="2" customFormat="1" ht="73.5" customHeight="1">
      <c r="A20" s="30">
        <v>8</v>
      </c>
      <c r="B20" s="40" t="s">
        <v>43</v>
      </c>
      <c r="C20" s="41" t="s">
        <v>25</v>
      </c>
      <c r="D20" s="41" t="s">
        <v>16</v>
      </c>
      <c r="E20" s="30" t="s">
        <v>41</v>
      </c>
      <c r="F20" s="30" t="s">
        <v>44</v>
      </c>
      <c r="G20" s="36">
        <v>150</v>
      </c>
      <c r="H20" s="30"/>
    </row>
    <row r="21" spans="1:8" s="2" customFormat="1" ht="34.5" customHeight="1">
      <c r="A21" s="27" t="s">
        <v>45</v>
      </c>
      <c r="B21" s="27"/>
      <c r="C21" s="27"/>
      <c r="D21" s="27"/>
      <c r="E21" s="27"/>
      <c r="F21" s="27"/>
      <c r="G21" s="27">
        <f>SUM(G22:G23)</f>
        <v>344.5</v>
      </c>
      <c r="H21" s="30"/>
    </row>
    <row r="22" spans="1:8" s="2" customFormat="1" ht="66" customHeight="1">
      <c r="A22" s="29">
        <v>9</v>
      </c>
      <c r="B22" s="30" t="s">
        <v>46</v>
      </c>
      <c r="C22" s="29" t="s">
        <v>15</v>
      </c>
      <c r="D22" s="29" t="s">
        <v>16</v>
      </c>
      <c r="E22" s="30" t="s">
        <v>47</v>
      </c>
      <c r="F22" s="30" t="s">
        <v>48</v>
      </c>
      <c r="G22" s="36">
        <v>149.5</v>
      </c>
      <c r="H22" s="30"/>
    </row>
    <row r="23" spans="1:8" s="2" customFormat="1" ht="84.75" customHeight="1">
      <c r="A23" s="29">
        <v>10</v>
      </c>
      <c r="B23" s="30" t="s">
        <v>49</v>
      </c>
      <c r="C23" s="30" t="s">
        <v>15</v>
      </c>
      <c r="D23" s="29" t="s">
        <v>16</v>
      </c>
      <c r="E23" s="30" t="s">
        <v>47</v>
      </c>
      <c r="F23" s="30" t="s">
        <v>50</v>
      </c>
      <c r="G23" s="30">
        <v>195</v>
      </c>
      <c r="H23" s="30"/>
    </row>
    <row r="24" spans="1:8" s="2" customFormat="1" ht="34.5" customHeight="1">
      <c r="A24" s="27" t="s">
        <v>51</v>
      </c>
      <c r="B24" s="27"/>
      <c r="C24" s="27"/>
      <c r="D24" s="27"/>
      <c r="E24" s="27"/>
      <c r="F24" s="27"/>
      <c r="G24" s="27">
        <f>SUM(G25:G29)</f>
        <v>1360</v>
      </c>
      <c r="H24" s="30"/>
    </row>
    <row r="25" spans="1:8" s="2" customFormat="1" ht="129" customHeight="1">
      <c r="A25" s="35">
        <v>11</v>
      </c>
      <c r="B25" s="42" t="s">
        <v>52</v>
      </c>
      <c r="C25" s="42" t="s">
        <v>15</v>
      </c>
      <c r="D25" s="43" t="s">
        <v>16</v>
      </c>
      <c r="E25" s="42" t="s">
        <v>53</v>
      </c>
      <c r="F25" s="43" t="s">
        <v>54</v>
      </c>
      <c r="G25" s="36">
        <v>150</v>
      </c>
      <c r="H25" s="30"/>
    </row>
    <row r="26" spans="1:8" s="2" customFormat="1" ht="156" customHeight="1">
      <c r="A26" s="35">
        <v>12</v>
      </c>
      <c r="B26" s="43" t="s">
        <v>55</v>
      </c>
      <c r="C26" s="43" t="s">
        <v>25</v>
      </c>
      <c r="D26" s="43" t="s">
        <v>16</v>
      </c>
      <c r="E26" s="43" t="s">
        <v>53</v>
      </c>
      <c r="F26" s="43" t="s">
        <v>56</v>
      </c>
      <c r="G26" s="43">
        <v>150</v>
      </c>
      <c r="H26" s="30"/>
    </row>
    <row r="27" spans="1:8" s="2" customFormat="1" ht="129.75" customHeight="1">
      <c r="A27" s="35">
        <v>13</v>
      </c>
      <c r="B27" s="43" t="s">
        <v>57</v>
      </c>
      <c r="C27" s="43" t="s">
        <v>15</v>
      </c>
      <c r="D27" s="43" t="s">
        <v>16</v>
      </c>
      <c r="E27" s="43" t="s">
        <v>53</v>
      </c>
      <c r="F27" s="43" t="s">
        <v>58</v>
      </c>
      <c r="G27" s="43">
        <v>400</v>
      </c>
      <c r="H27" s="30"/>
    </row>
    <row r="28" spans="1:8" s="2" customFormat="1" ht="208.5" customHeight="1">
      <c r="A28" s="35">
        <v>14</v>
      </c>
      <c r="B28" s="43" t="s">
        <v>59</v>
      </c>
      <c r="C28" s="43" t="s">
        <v>15</v>
      </c>
      <c r="D28" s="43" t="s">
        <v>16</v>
      </c>
      <c r="E28" s="43" t="s">
        <v>53</v>
      </c>
      <c r="F28" s="43" t="s">
        <v>60</v>
      </c>
      <c r="G28" s="43">
        <v>300</v>
      </c>
      <c r="H28" s="30"/>
    </row>
    <row r="29" spans="1:8" s="2" customFormat="1" ht="93" customHeight="1">
      <c r="A29" s="35">
        <v>15</v>
      </c>
      <c r="B29" s="43" t="s">
        <v>61</v>
      </c>
      <c r="C29" s="43" t="s">
        <v>15</v>
      </c>
      <c r="D29" s="43" t="s">
        <v>16</v>
      </c>
      <c r="E29" s="43" t="s">
        <v>53</v>
      </c>
      <c r="F29" s="43" t="s">
        <v>62</v>
      </c>
      <c r="G29" s="43">
        <v>360</v>
      </c>
      <c r="H29" s="30"/>
    </row>
    <row r="30" spans="1:8" s="2" customFormat="1" ht="34.5" customHeight="1">
      <c r="A30" s="27" t="s">
        <v>63</v>
      </c>
      <c r="B30" s="27"/>
      <c r="C30" s="27"/>
      <c r="D30" s="27"/>
      <c r="E30" s="27"/>
      <c r="F30" s="27"/>
      <c r="G30" s="27">
        <f>SUM(G31:G32)</f>
        <v>406.55</v>
      </c>
      <c r="H30" s="30"/>
    </row>
    <row r="31" spans="1:8" s="2" customFormat="1" ht="111" customHeight="1">
      <c r="A31" s="35">
        <v>16</v>
      </c>
      <c r="B31" s="29" t="s">
        <v>64</v>
      </c>
      <c r="C31" s="29" t="s">
        <v>65</v>
      </c>
      <c r="D31" s="29" t="s">
        <v>16</v>
      </c>
      <c r="E31" s="29" t="s">
        <v>66</v>
      </c>
      <c r="F31" s="29" t="s">
        <v>67</v>
      </c>
      <c r="G31" s="29">
        <v>197</v>
      </c>
      <c r="H31" s="30"/>
    </row>
    <row r="32" spans="1:8" s="3" customFormat="1" ht="237" customHeight="1">
      <c r="A32" s="35">
        <v>17</v>
      </c>
      <c r="B32" s="29" t="s">
        <v>68</v>
      </c>
      <c r="C32" s="29" t="s">
        <v>69</v>
      </c>
      <c r="D32" s="29" t="s">
        <v>16</v>
      </c>
      <c r="E32" s="29" t="s">
        <v>66</v>
      </c>
      <c r="F32" s="29" t="s">
        <v>70</v>
      </c>
      <c r="G32" s="29">
        <v>209.55</v>
      </c>
      <c r="H32" s="30"/>
    </row>
    <row r="33" spans="1:8" s="2" customFormat="1" ht="34.5" customHeight="1">
      <c r="A33" s="27" t="s">
        <v>71</v>
      </c>
      <c r="B33" s="27"/>
      <c r="C33" s="27"/>
      <c r="D33" s="27"/>
      <c r="E33" s="27"/>
      <c r="F33" s="27"/>
      <c r="G33" s="27">
        <f>SUM(G34:G37)</f>
        <v>300</v>
      </c>
      <c r="H33" s="30"/>
    </row>
    <row r="34" spans="1:8" s="2" customFormat="1" ht="228.75" customHeight="1">
      <c r="A34" s="29">
        <v>18</v>
      </c>
      <c r="B34" s="44" t="s">
        <v>72</v>
      </c>
      <c r="C34" s="45" t="s">
        <v>73</v>
      </c>
      <c r="D34" s="44" t="s">
        <v>16</v>
      </c>
      <c r="E34" s="46" t="s">
        <v>74</v>
      </c>
      <c r="F34" s="47" t="s">
        <v>75</v>
      </c>
      <c r="G34" s="36">
        <v>100</v>
      </c>
      <c r="H34" s="30"/>
    </row>
    <row r="35" spans="1:8" s="2" customFormat="1" ht="105.75" customHeight="1">
      <c r="A35" s="29">
        <v>19</v>
      </c>
      <c r="B35" s="48" t="s">
        <v>76</v>
      </c>
      <c r="C35" s="49" t="s">
        <v>15</v>
      </c>
      <c r="D35" s="48" t="s">
        <v>16</v>
      </c>
      <c r="E35" s="46" t="s">
        <v>74</v>
      </c>
      <c r="F35" s="50" t="s">
        <v>77</v>
      </c>
      <c r="G35" s="36">
        <v>100</v>
      </c>
      <c r="H35" s="30"/>
    </row>
    <row r="36" spans="1:8" s="2" customFormat="1" ht="73.5" customHeight="1">
      <c r="A36" s="29">
        <v>20</v>
      </c>
      <c r="B36" s="40" t="s">
        <v>78</v>
      </c>
      <c r="C36" s="41" t="s">
        <v>25</v>
      </c>
      <c r="D36" s="41" t="s">
        <v>16</v>
      </c>
      <c r="E36" s="40" t="s">
        <v>74</v>
      </c>
      <c r="F36" s="40" t="s">
        <v>79</v>
      </c>
      <c r="G36" s="51">
        <v>50</v>
      </c>
      <c r="H36" s="30"/>
    </row>
    <row r="37" spans="1:8" s="2" customFormat="1" ht="96" customHeight="1">
      <c r="A37" s="29">
        <v>21</v>
      </c>
      <c r="B37" s="40" t="s">
        <v>80</v>
      </c>
      <c r="C37" s="41" t="s">
        <v>25</v>
      </c>
      <c r="D37" s="41" t="s">
        <v>16</v>
      </c>
      <c r="E37" s="40" t="s">
        <v>74</v>
      </c>
      <c r="F37" s="40" t="s">
        <v>81</v>
      </c>
      <c r="G37" s="51">
        <v>50</v>
      </c>
      <c r="H37" s="30"/>
    </row>
    <row r="38" spans="1:8" s="2" customFormat="1" ht="34.5" customHeight="1">
      <c r="A38" s="27" t="s">
        <v>82</v>
      </c>
      <c r="B38" s="27"/>
      <c r="C38" s="27"/>
      <c r="D38" s="27"/>
      <c r="E38" s="27"/>
      <c r="F38" s="27"/>
      <c r="G38" s="27">
        <f>SUM(G39:G40)</f>
        <v>100</v>
      </c>
      <c r="H38" s="30"/>
    </row>
    <row r="39" spans="1:8" s="2" customFormat="1" ht="73.5" customHeight="1">
      <c r="A39" s="29">
        <v>22</v>
      </c>
      <c r="B39" s="29" t="s">
        <v>83</v>
      </c>
      <c r="C39" s="29" t="s">
        <v>15</v>
      </c>
      <c r="D39" s="29" t="s">
        <v>16</v>
      </c>
      <c r="E39" s="29" t="s">
        <v>84</v>
      </c>
      <c r="F39" s="29" t="s">
        <v>85</v>
      </c>
      <c r="G39" s="36">
        <v>50</v>
      </c>
      <c r="H39" s="30"/>
    </row>
    <row r="40" spans="1:8" s="2" customFormat="1" ht="58.5" customHeight="1">
      <c r="A40" s="29">
        <v>23</v>
      </c>
      <c r="B40" s="30" t="s">
        <v>86</v>
      </c>
      <c r="C40" s="30" t="s">
        <v>15</v>
      </c>
      <c r="D40" s="29" t="s">
        <v>16</v>
      </c>
      <c r="E40" s="30" t="s">
        <v>84</v>
      </c>
      <c r="F40" s="30" t="s">
        <v>87</v>
      </c>
      <c r="G40" s="36">
        <v>50</v>
      </c>
      <c r="H40" s="30"/>
    </row>
    <row r="41" spans="1:8" s="2" customFormat="1" ht="34.5" customHeight="1">
      <c r="A41" s="27" t="s">
        <v>88</v>
      </c>
      <c r="B41" s="27"/>
      <c r="C41" s="27"/>
      <c r="D41" s="27"/>
      <c r="E41" s="27"/>
      <c r="F41" s="27"/>
      <c r="G41" s="27">
        <f>SUM(G42:G45)</f>
        <v>687</v>
      </c>
      <c r="H41" s="30"/>
    </row>
    <row r="42" spans="1:8" s="2" customFormat="1" ht="88.5" customHeight="1">
      <c r="A42" s="29">
        <v>24</v>
      </c>
      <c r="B42" s="29" t="s">
        <v>89</v>
      </c>
      <c r="C42" s="29" t="s">
        <v>15</v>
      </c>
      <c r="D42" s="52" t="s">
        <v>16</v>
      </c>
      <c r="E42" s="29" t="s">
        <v>90</v>
      </c>
      <c r="F42" s="29" t="s">
        <v>91</v>
      </c>
      <c r="G42" s="53">
        <v>82</v>
      </c>
      <c r="H42" s="30"/>
    </row>
    <row r="43" spans="1:8" s="2" customFormat="1" ht="123" customHeight="1">
      <c r="A43" s="29">
        <v>25</v>
      </c>
      <c r="B43" s="29" t="s">
        <v>92</v>
      </c>
      <c r="C43" s="29" t="s">
        <v>69</v>
      </c>
      <c r="D43" s="29" t="s">
        <v>16</v>
      </c>
      <c r="E43" s="29" t="s">
        <v>90</v>
      </c>
      <c r="F43" s="29" t="s">
        <v>93</v>
      </c>
      <c r="G43" s="29">
        <v>150</v>
      </c>
      <c r="H43" s="30"/>
    </row>
    <row r="44" spans="1:8" s="2" customFormat="1" ht="136.5" customHeight="1">
      <c r="A44" s="29">
        <v>26</v>
      </c>
      <c r="B44" s="29" t="s">
        <v>94</v>
      </c>
      <c r="C44" s="29" t="s">
        <v>15</v>
      </c>
      <c r="D44" s="29" t="s">
        <v>16</v>
      </c>
      <c r="E44" s="29" t="s">
        <v>90</v>
      </c>
      <c r="F44" s="29" t="s">
        <v>95</v>
      </c>
      <c r="G44" s="29">
        <v>305</v>
      </c>
      <c r="H44" s="30"/>
    </row>
    <row r="45" spans="1:8" s="2" customFormat="1" ht="115.5" customHeight="1">
      <c r="A45" s="29">
        <v>27</v>
      </c>
      <c r="B45" s="29" t="s">
        <v>96</v>
      </c>
      <c r="C45" s="29" t="s">
        <v>15</v>
      </c>
      <c r="D45" s="29" t="s">
        <v>16</v>
      </c>
      <c r="E45" s="29" t="s">
        <v>90</v>
      </c>
      <c r="F45" s="29" t="s">
        <v>97</v>
      </c>
      <c r="G45" s="29">
        <v>150</v>
      </c>
      <c r="H45" s="30"/>
    </row>
    <row r="46" spans="1:8" s="2" customFormat="1" ht="34.5" customHeight="1">
      <c r="A46" s="27" t="s">
        <v>98</v>
      </c>
      <c r="B46" s="27"/>
      <c r="C46" s="27"/>
      <c r="D46" s="27"/>
      <c r="E46" s="27"/>
      <c r="F46" s="27"/>
      <c r="G46" s="27">
        <f>SUM(G47:G50)</f>
        <v>509.6</v>
      </c>
      <c r="H46" s="30"/>
    </row>
    <row r="47" spans="1:8" s="2" customFormat="1" ht="60.75" customHeight="1">
      <c r="A47" s="29">
        <v>28</v>
      </c>
      <c r="B47" s="29" t="s">
        <v>99</v>
      </c>
      <c r="C47" s="29" t="s">
        <v>73</v>
      </c>
      <c r="D47" s="32" t="s">
        <v>16</v>
      </c>
      <c r="E47" s="29" t="s">
        <v>100</v>
      </c>
      <c r="F47" s="29" t="s">
        <v>101</v>
      </c>
      <c r="G47" s="36">
        <v>135</v>
      </c>
      <c r="H47" s="30"/>
    </row>
    <row r="48" spans="1:8" s="2" customFormat="1" ht="81.75" customHeight="1">
      <c r="A48" s="29">
        <v>29</v>
      </c>
      <c r="B48" s="29" t="s">
        <v>102</v>
      </c>
      <c r="C48" s="29" t="s">
        <v>15</v>
      </c>
      <c r="D48" s="32" t="s">
        <v>16</v>
      </c>
      <c r="E48" s="29" t="s">
        <v>100</v>
      </c>
      <c r="F48" s="29" t="s">
        <v>103</v>
      </c>
      <c r="G48" s="36">
        <v>60</v>
      </c>
      <c r="H48" s="30"/>
    </row>
    <row r="49" spans="1:8" s="2" customFormat="1" ht="79.5" customHeight="1">
      <c r="A49" s="29">
        <v>30</v>
      </c>
      <c r="B49" s="30" t="s">
        <v>104</v>
      </c>
      <c r="C49" s="29" t="s">
        <v>73</v>
      </c>
      <c r="D49" s="32" t="s">
        <v>16</v>
      </c>
      <c r="E49" s="29" t="s">
        <v>100</v>
      </c>
      <c r="F49" s="30" t="s">
        <v>105</v>
      </c>
      <c r="G49" s="36">
        <v>148</v>
      </c>
      <c r="H49" s="30"/>
    </row>
    <row r="50" spans="1:8" s="2" customFormat="1" ht="91.5" customHeight="1">
      <c r="A50" s="29">
        <v>31</v>
      </c>
      <c r="B50" s="30" t="s">
        <v>106</v>
      </c>
      <c r="C50" s="29" t="s">
        <v>69</v>
      </c>
      <c r="D50" s="32" t="s">
        <v>16</v>
      </c>
      <c r="E50" s="29" t="s">
        <v>100</v>
      </c>
      <c r="F50" s="29" t="s">
        <v>107</v>
      </c>
      <c r="G50" s="54">
        <v>166.6</v>
      </c>
      <c r="H50" s="30"/>
    </row>
    <row r="51" spans="1:8" s="2" customFormat="1" ht="34.5" customHeight="1">
      <c r="A51" s="27" t="s">
        <v>108</v>
      </c>
      <c r="B51" s="27"/>
      <c r="C51" s="27"/>
      <c r="D51" s="27"/>
      <c r="E51" s="27"/>
      <c r="F51" s="27"/>
      <c r="G51" s="27">
        <f>SUM(G52:G54)</f>
        <v>1700</v>
      </c>
      <c r="H51" s="30"/>
    </row>
    <row r="52" spans="1:8" s="2" customFormat="1" ht="111" customHeight="1">
      <c r="A52" s="29">
        <v>32</v>
      </c>
      <c r="B52" s="55" t="s">
        <v>109</v>
      </c>
      <c r="C52" s="32" t="s">
        <v>110</v>
      </c>
      <c r="D52" s="55" t="s">
        <v>16</v>
      </c>
      <c r="E52" s="55" t="s">
        <v>111</v>
      </c>
      <c r="F52" s="55" t="s">
        <v>112</v>
      </c>
      <c r="G52" s="36">
        <v>150</v>
      </c>
      <c r="H52" s="30"/>
    </row>
    <row r="53" spans="1:8" s="2" customFormat="1" ht="78.75" customHeight="1">
      <c r="A53" s="29">
        <v>33</v>
      </c>
      <c r="B53" s="55" t="s">
        <v>113</v>
      </c>
      <c r="C53" s="55" t="s">
        <v>15</v>
      </c>
      <c r="D53" s="55" t="s">
        <v>16</v>
      </c>
      <c r="E53" s="55" t="s">
        <v>111</v>
      </c>
      <c r="F53" s="55" t="s">
        <v>114</v>
      </c>
      <c r="G53" s="36">
        <v>50</v>
      </c>
      <c r="H53" s="30"/>
    </row>
    <row r="54" spans="1:8" s="2" customFormat="1" ht="139.5" customHeight="1">
      <c r="A54" s="29">
        <v>34</v>
      </c>
      <c r="B54" s="55" t="s">
        <v>115</v>
      </c>
      <c r="C54" s="55" t="s">
        <v>69</v>
      </c>
      <c r="D54" s="55" t="s">
        <v>16</v>
      </c>
      <c r="E54" s="55" t="s">
        <v>111</v>
      </c>
      <c r="F54" s="55" t="s">
        <v>116</v>
      </c>
      <c r="G54" s="55">
        <v>1500</v>
      </c>
      <c r="H54" s="30"/>
    </row>
    <row r="55" spans="1:8" s="2" customFormat="1" ht="34.5" customHeight="1">
      <c r="A55" s="27" t="s">
        <v>117</v>
      </c>
      <c r="B55" s="27"/>
      <c r="C55" s="27"/>
      <c r="D55" s="27"/>
      <c r="E55" s="27"/>
      <c r="F55" s="27"/>
      <c r="G55" s="27">
        <f>SUM(G56:G57)</f>
        <v>118</v>
      </c>
      <c r="H55" s="30"/>
    </row>
    <row r="56" spans="1:8" s="2" customFormat="1" ht="147" customHeight="1">
      <c r="A56" s="29">
        <v>35</v>
      </c>
      <c r="B56" s="30" t="s">
        <v>118</v>
      </c>
      <c r="C56" s="30" t="s">
        <v>119</v>
      </c>
      <c r="D56" s="30" t="s">
        <v>16</v>
      </c>
      <c r="E56" s="30" t="s">
        <v>120</v>
      </c>
      <c r="F56" s="30" t="s">
        <v>121</v>
      </c>
      <c r="G56" s="36">
        <v>75</v>
      </c>
      <c r="H56" s="30"/>
    </row>
    <row r="57" spans="1:8" s="2" customFormat="1" ht="138.75" customHeight="1">
      <c r="A57" s="29">
        <v>36</v>
      </c>
      <c r="B57" s="30" t="s">
        <v>122</v>
      </c>
      <c r="C57" s="29" t="s">
        <v>123</v>
      </c>
      <c r="D57" s="30" t="s">
        <v>16</v>
      </c>
      <c r="E57" s="30" t="s">
        <v>120</v>
      </c>
      <c r="F57" s="30" t="s">
        <v>124</v>
      </c>
      <c r="G57" s="36">
        <v>43</v>
      </c>
      <c r="H57" s="30"/>
    </row>
    <row r="58" spans="1:8" s="2" customFormat="1" ht="34.5" customHeight="1">
      <c r="A58" s="27" t="s">
        <v>125</v>
      </c>
      <c r="B58" s="27"/>
      <c r="C58" s="27"/>
      <c r="D58" s="27"/>
      <c r="E58" s="27"/>
      <c r="F58" s="27"/>
      <c r="G58" s="27">
        <f>SUM(G59:G61)</f>
        <v>425</v>
      </c>
      <c r="H58" s="30"/>
    </row>
    <row r="59" spans="1:8" s="2" customFormat="1" ht="90.75" customHeight="1">
      <c r="A59" s="56">
        <v>37</v>
      </c>
      <c r="B59" s="48" t="s">
        <v>126</v>
      </c>
      <c r="C59" s="30" t="s">
        <v>15</v>
      </c>
      <c r="D59" s="30" t="s">
        <v>16</v>
      </c>
      <c r="E59" s="30" t="s">
        <v>127</v>
      </c>
      <c r="F59" s="48" t="s">
        <v>128</v>
      </c>
      <c r="G59" s="36">
        <v>145</v>
      </c>
      <c r="H59" s="30"/>
    </row>
    <row r="60" spans="1:8" s="2" customFormat="1" ht="85.5" customHeight="1">
      <c r="A60" s="56">
        <v>38</v>
      </c>
      <c r="B60" s="48" t="s">
        <v>129</v>
      </c>
      <c r="C60" s="30" t="s">
        <v>15</v>
      </c>
      <c r="D60" s="30" t="s">
        <v>16</v>
      </c>
      <c r="E60" s="30" t="s">
        <v>127</v>
      </c>
      <c r="F60" s="48" t="s">
        <v>130</v>
      </c>
      <c r="G60" s="36">
        <v>50</v>
      </c>
      <c r="H60" s="30"/>
    </row>
    <row r="61" spans="1:8" s="2" customFormat="1" ht="117.75" customHeight="1">
      <c r="A61" s="56">
        <v>39</v>
      </c>
      <c r="B61" s="48" t="s">
        <v>131</v>
      </c>
      <c r="C61" s="48" t="s">
        <v>69</v>
      </c>
      <c r="D61" s="48" t="s">
        <v>16</v>
      </c>
      <c r="E61" s="48" t="s">
        <v>127</v>
      </c>
      <c r="F61" s="48" t="s">
        <v>132</v>
      </c>
      <c r="G61" s="48">
        <v>230</v>
      </c>
      <c r="H61" s="30"/>
    </row>
    <row r="62" spans="1:8" s="2" customFormat="1" ht="34.5" customHeight="1">
      <c r="A62" s="27" t="s">
        <v>133</v>
      </c>
      <c r="B62" s="27"/>
      <c r="C62" s="27"/>
      <c r="D62" s="27"/>
      <c r="E62" s="27"/>
      <c r="F62" s="27"/>
      <c r="G62" s="27">
        <f>SUM(G63:G65)</f>
        <v>300</v>
      </c>
      <c r="H62" s="30"/>
    </row>
    <row r="63" spans="1:8" s="2" customFormat="1" ht="63" customHeight="1">
      <c r="A63" s="56">
        <v>40</v>
      </c>
      <c r="B63" s="30" t="s">
        <v>134</v>
      </c>
      <c r="C63" s="29" t="s">
        <v>69</v>
      </c>
      <c r="D63" s="30" t="s">
        <v>16</v>
      </c>
      <c r="E63" s="30" t="s">
        <v>135</v>
      </c>
      <c r="F63" s="30" t="s">
        <v>136</v>
      </c>
      <c r="G63" s="36">
        <v>120</v>
      </c>
      <c r="H63" s="30"/>
    </row>
    <row r="64" spans="1:8" s="2" customFormat="1" ht="157.5" customHeight="1">
      <c r="A64" s="56">
        <v>41</v>
      </c>
      <c r="B64" s="30" t="s">
        <v>137</v>
      </c>
      <c r="C64" s="32" t="s">
        <v>69</v>
      </c>
      <c r="D64" s="29" t="s">
        <v>16</v>
      </c>
      <c r="E64" s="30" t="s">
        <v>135</v>
      </c>
      <c r="F64" s="30" t="s">
        <v>138</v>
      </c>
      <c r="G64" s="36">
        <v>100</v>
      </c>
      <c r="H64" s="30"/>
    </row>
    <row r="65" spans="1:8" s="2" customFormat="1" ht="54.75" customHeight="1">
      <c r="A65" s="56">
        <v>42</v>
      </c>
      <c r="B65" s="30" t="s">
        <v>139</v>
      </c>
      <c r="C65" s="32" t="s">
        <v>65</v>
      </c>
      <c r="D65" s="29" t="s">
        <v>16</v>
      </c>
      <c r="E65" s="30" t="s">
        <v>135</v>
      </c>
      <c r="F65" s="30" t="s">
        <v>140</v>
      </c>
      <c r="G65" s="36">
        <v>80</v>
      </c>
      <c r="H65" s="30"/>
    </row>
    <row r="66" spans="1:8" s="2" customFormat="1" ht="34.5" customHeight="1">
      <c r="A66" s="27" t="s">
        <v>141</v>
      </c>
      <c r="B66" s="27"/>
      <c r="C66" s="27"/>
      <c r="D66" s="27"/>
      <c r="E66" s="27"/>
      <c r="F66" s="27"/>
      <c r="G66" s="27">
        <f>SUM(G67:G69)</f>
        <v>225.135</v>
      </c>
      <c r="H66" s="30"/>
    </row>
    <row r="67" spans="1:8" s="2" customFormat="1" ht="136.5" customHeight="1">
      <c r="A67" s="30">
        <v>43</v>
      </c>
      <c r="B67" s="30" t="s">
        <v>142</v>
      </c>
      <c r="C67" s="30" t="s">
        <v>73</v>
      </c>
      <c r="D67" s="30" t="s">
        <v>16</v>
      </c>
      <c r="E67" s="30" t="s">
        <v>143</v>
      </c>
      <c r="F67" s="30" t="s">
        <v>144</v>
      </c>
      <c r="G67" s="36">
        <v>144.65</v>
      </c>
      <c r="H67" s="30"/>
    </row>
    <row r="68" spans="1:8" s="2" customFormat="1" ht="64.5" customHeight="1">
      <c r="A68" s="30">
        <v>44</v>
      </c>
      <c r="B68" s="30" t="s">
        <v>145</v>
      </c>
      <c r="C68" s="30" t="s">
        <v>69</v>
      </c>
      <c r="D68" s="30" t="s">
        <v>16</v>
      </c>
      <c r="E68" s="30" t="s">
        <v>143</v>
      </c>
      <c r="F68" s="30" t="s">
        <v>146</v>
      </c>
      <c r="G68" s="36">
        <v>55</v>
      </c>
      <c r="H68" s="30"/>
    </row>
    <row r="69" spans="1:8" s="2" customFormat="1" ht="81" customHeight="1">
      <c r="A69" s="30">
        <v>45</v>
      </c>
      <c r="B69" s="30" t="s">
        <v>147</v>
      </c>
      <c r="C69" s="57" t="s">
        <v>15</v>
      </c>
      <c r="D69" s="57" t="s">
        <v>16</v>
      </c>
      <c r="E69" s="58" t="s">
        <v>143</v>
      </c>
      <c r="F69" s="58" t="s">
        <v>148</v>
      </c>
      <c r="G69" s="30">
        <v>25.485</v>
      </c>
      <c r="H69" s="30"/>
    </row>
    <row r="70" spans="1:8" s="2" customFormat="1" ht="34.5" customHeight="1">
      <c r="A70" s="27" t="s">
        <v>149</v>
      </c>
      <c r="B70" s="27"/>
      <c r="C70" s="27"/>
      <c r="D70" s="27"/>
      <c r="E70" s="27"/>
      <c r="F70" s="27"/>
      <c r="G70" s="27">
        <f>SUM(G71:G73)</f>
        <v>287.5</v>
      </c>
      <c r="H70" s="30"/>
    </row>
    <row r="71" spans="1:8" s="2" customFormat="1" ht="105.75" customHeight="1">
      <c r="A71" s="29">
        <v>46</v>
      </c>
      <c r="B71" s="59" t="s">
        <v>150</v>
      </c>
      <c r="C71" s="32" t="s">
        <v>15</v>
      </c>
      <c r="D71" s="32" t="s">
        <v>16</v>
      </c>
      <c r="E71" s="30" t="s">
        <v>151</v>
      </c>
      <c r="F71" s="30" t="s">
        <v>152</v>
      </c>
      <c r="G71" s="36">
        <v>122.5</v>
      </c>
      <c r="H71" s="30"/>
    </row>
    <row r="72" spans="1:8" s="2" customFormat="1" ht="109.5" customHeight="1">
      <c r="A72" s="29">
        <v>47</v>
      </c>
      <c r="B72" s="59" t="s">
        <v>153</v>
      </c>
      <c r="C72" s="32" t="s">
        <v>15</v>
      </c>
      <c r="D72" s="32" t="s">
        <v>16</v>
      </c>
      <c r="E72" s="30" t="s">
        <v>151</v>
      </c>
      <c r="F72" s="30" t="s">
        <v>154</v>
      </c>
      <c r="G72" s="36">
        <v>100</v>
      </c>
      <c r="H72" s="30"/>
    </row>
    <row r="73" spans="1:8" s="2" customFormat="1" ht="124.5" customHeight="1">
      <c r="A73" s="29">
        <v>48</v>
      </c>
      <c r="B73" s="59" t="s">
        <v>155</v>
      </c>
      <c r="C73" s="32" t="s">
        <v>110</v>
      </c>
      <c r="D73" s="32" t="s">
        <v>16</v>
      </c>
      <c r="E73" s="30" t="s">
        <v>151</v>
      </c>
      <c r="F73" s="30" t="s">
        <v>156</v>
      </c>
      <c r="G73" s="36">
        <v>65</v>
      </c>
      <c r="H73" s="30"/>
    </row>
    <row r="74" spans="1:8" s="2" customFormat="1" ht="34.5" customHeight="1">
      <c r="A74" s="27" t="s">
        <v>157</v>
      </c>
      <c r="B74" s="27"/>
      <c r="C74" s="60"/>
      <c r="D74" s="60"/>
      <c r="E74" s="61"/>
      <c r="F74" s="61"/>
      <c r="G74" s="62">
        <f>SUM(G75)</f>
        <v>50</v>
      </c>
      <c r="H74" s="30"/>
    </row>
    <row r="75" spans="1:8" s="2" customFormat="1" ht="94.5" customHeight="1">
      <c r="A75" s="30">
        <v>49</v>
      </c>
      <c r="B75" s="30" t="s">
        <v>158</v>
      </c>
      <c r="C75" s="30" t="s">
        <v>15</v>
      </c>
      <c r="D75" s="30" t="s">
        <v>16</v>
      </c>
      <c r="E75" s="30" t="s">
        <v>159</v>
      </c>
      <c r="F75" s="30" t="s">
        <v>160</v>
      </c>
      <c r="G75" s="30">
        <v>50</v>
      </c>
      <c r="H75" s="30"/>
    </row>
    <row r="76" spans="1:8" s="2" customFormat="1" ht="39.75" customHeight="1">
      <c r="A76" s="29"/>
      <c r="B76" s="63" t="s">
        <v>161</v>
      </c>
      <c r="C76" s="64"/>
      <c r="D76" s="65"/>
      <c r="E76" s="25"/>
      <c r="F76" s="25"/>
      <c r="G76" s="65">
        <f>G77+G79+G81</f>
        <v>2394.2999999999997</v>
      </c>
      <c r="H76" s="30"/>
    </row>
    <row r="77" spans="1:8" s="2" customFormat="1" ht="34.5" customHeight="1">
      <c r="A77" s="66" t="s">
        <v>13</v>
      </c>
      <c r="B77" s="67"/>
      <c r="C77" s="68"/>
      <c r="D77" s="68"/>
      <c r="E77" s="20"/>
      <c r="F77" s="20"/>
      <c r="G77" s="68">
        <f>G78</f>
        <v>2219.7</v>
      </c>
      <c r="H77" s="30"/>
    </row>
    <row r="78" spans="1:8" s="2" customFormat="1" ht="84" customHeight="1">
      <c r="A78" s="29">
        <v>50</v>
      </c>
      <c r="B78" s="30" t="s">
        <v>162</v>
      </c>
      <c r="C78" s="32" t="s">
        <v>163</v>
      </c>
      <c r="D78" s="32" t="s">
        <v>16</v>
      </c>
      <c r="E78" s="29" t="s">
        <v>17</v>
      </c>
      <c r="F78" s="30" t="s">
        <v>164</v>
      </c>
      <c r="G78" s="30">
        <v>2219.7</v>
      </c>
      <c r="H78" s="30"/>
    </row>
    <row r="79" spans="1:8" s="2" customFormat="1" ht="34.5" customHeight="1">
      <c r="A79" s="66" t="s">
        <v>165</v>
      </c>
      <c r="B79" s="67"/>
      <c r="C79" s="68"/>
      <c r="D79" s="68"/>
      <c r="E79" s="20"/>
      <c r="F79" s="20"/>
      <c r="G79" s="20">
        <f>G80</f>
        <v>120.6</v>
      </c>
      <c r="H79" s="30"/>
    </row>
    <row r="80" spans="1:8" s="2" customFormat="1" ht="99" customHeight="1">
      <c r="A80" s="29">
        <v>51</v>
      </c>
      <c r="B80" s="30" t="s">
        <v>166</v>
      </c>
      <c r="C80" s="32" t="s">
        <v>163</v>
      </c>
      <c r="D80" s="32" t="s">
        <v>16</v>
      </c>
      <c r="E80" s="30" t="s">
        <v>167</v>
      </c>
      <c r="F80" s="58" t="s">
        <v>168</v>
      </c>
      <c r="G80" s="30">
        <v>120.6</v>
      </c>
      <c r="H80" s="30"/>
    </row>
    <row r="81" spans="1:8" s="2" customFormat="1" ht="37.5" customHeight="1">
      <c r="A81" s="66" t="s">
        <v>169</v>
      </c>
      <c r="B81" s="67"/>
      <c r="C81" s="32"/>
      <c r="D81" s="32"/>
      <c r="E81" s="30"/>
      <c r="F81" s="30"/>
      <c r="G81" s="30">
        <f>SUM(G82)</f>
        <v>54</v>
      </c>
      <c r="H81" s="30"/>
    </row>
    <row r="82" spans="1:8" s="4" customFormat="1" ht="99" customHeight="1">
      <c r="A82" s="29">
        <v>52</v>
      </c>
      <c r="B82" s="30" t="s">
        <v>170</v>
      </c>
      <c r="C82" s="32" t="s">
        <v>163</v>
      </c>
      <c r="D82" s="32" t="s">
        <v>16</v>
      </c>
      <c r="E82" s="30" t="s">
        <v>171</v>
      </c>
      <c r="F82" s="30" t="s">
        <v>172</v>
      </c>
      <c r="G82" s="30">
        <v>54</v>
      </c>
      <c r="H82" s="30"/>
    </row>
    <row r="83" spans="1:8" ht="39.75" customHeight="1">
      <c r="A83" s="32"/>
      <c r="B83" s="65" t="s">
        <v>173</v>
      </c>
      <c r="C83" s="65"/>
      <c r="D83" s="65"/>
      <c r="E83" s="69"/>
      <c r="F83" s="70"/>
      <c r="G83" s="65">
        <f>SUM(G84)</f>
        <v>514</v>
      </c>
      <c r="H83" s="30"/>
    </row>
    <row r="84" spans="1:8" ht="34.5" customHeight="1">
      <c r="A84" s="68" t="s">
        <v>174</v>
      </c>
      <c r="B84" s="71"/>
      <c r="C84" s="72"/>
      <c r="D84" s="20"/>
      <c r="E84" s="20"/>
      <c r="F84" s="20"/>
      <c r="G84" s="20">
        <f>SUM(G85:G88)</f>
        <v>514</v>
      </c>
      <c r="H84" s="30"/>
    </row>
    <row r="85" spans="1:8" ht="49.5" customHeight="1">
      <c r="A85" s="29">
        <v>53</v>
      </c>
      <c r="B85" s="29" t="s">
        <v>175</v>
      </c>
      <c r="C85" s="29" t="s">
        <v>176</v>
      </c>
      <c r="D85" s="29" t="s">
        <v>16</v>
      </c>
      <c r="E85" s="29" t="s">
        <v>177</v>
      </c>
      <c r="F85" s="29" t="s">
        <v>178</v>
      </c>
      <c r="G85" s="29">
        <v>54</v>
      </c>
      <c r="H85" s="30"/>
    </row>
    <row r="86" spans="1:8" ht="49.5" customHeight="1">
      <c r="A86" s="29">
        <v>54</v>
      </c>
      <c r="B86" s="29" t="s">
        <v>179</v>
      </c>
      <c r="C86" s="29" t="s">
        <v>176</v>
      </c>
      <c r="D86" s="29" t="s">
        <v>16</v>
      </c>
      <c r="E86" s="29" t="s">
        <v>177</v>
      </c>
      <c r="F86" s="29" t="s">
        <v>180</v>
      </c>
      <c r="G86" s="29">
        <v>180</v>
      </c>
      <c r="H86" s="30"/>
    </row>
    <row r="87" spans="1:8" ht="49.5" customHeight="1">
      <c r="A87" s="29">
        <v>55</v>
      </c>
      <c r="B87" s="29" t="s">
        <v>181</v>
      </c>
      <c r="C87" s="29" t="s">
        <v>176</v>
      </c>
      <c r="D87" s="29" t="s">
        <v>16</v>
      </c>
      <c r="E87" s="29" t="s">
        <v>177</v>
      </c>
      <c r="F87" s="29" t="s">
        <v>182</v>
      </c>
      <c r="G87" s="29">
        <v>100</v>
      </c>
      <c r="H87" s="30"/>
    </row>
    <row r="88" spans="1:8" ht="49.5" customHeight="1">
      <c r="A88" s="29">
        <v>56</v>
      </c>
      <c r="B88" s="29" t="s">
        <v>183</v>
      </c>
      <c r="C88" s="29" t="s">
        <v>176</v>
      </c>
      <c r="D88" s="29" t="s">
        <v>16</v>
      </c>
      <c r="E88" s="29" t="s">
        <v>177</v>
      </c>
      <c r="F88" s="29" t="s">
        <v>180</v>
      </c>
      <c r="G88" s="29">
        <v>180</v>
      </c>
      <c r="H88" s="30"/>
    </row>
    <row r="89" spans="1:8" ht="39.75" customHeight="1">
      <c r="A89" s="65" t="s">
        <v>184</v>
      </c>
      <c r="B89" s="65"/>
      <c r="C89" s="65"/>
      <c r="D89" s="65"/>
      <c r="E89" s="69"/>
      <c r="F89" s="70"/>
      <c r="G89" s="65">
        <f>SUM(G90)</f>
        <v>600</v>
      </c>
      <c r="H89" s="30"/>
    </row>
    <row r="90" spans="1:8" ht="34.5" customHeight="1">
      <c r="A90" s="61" t="s">
        <v>185</v>
      </c>
      <c r="B90" s="61"/>
      <c r="C90" s="61"/>
      <c r="D90" s="73"/>
      <c r="E90" s="74"/>
      <c r="F90" s="71"/>
      <c r="G90" s="61">
        <f>SUM(G91)</f>
        <v>600</v>
      </c>
      <c r="H90" s="30"/>
    </row>
    <row r="91" spans="1:8" ht="57" customHeight="1">
      <c r="A91" s="29">
        <v>57</v>
      </c>
      <c r="B91" s="29" t="s">
        <v>186</v>
      </c>
      <c r="C91" s="29" t="s">
        <v>187</v>
      </c>
      <c r="D91" s="29" t="s">
        <v>16</v>
      </c>
      <c r="E91" s="29" t="s">
        <v>188</v>
      </c>
      <c r="F91" s="29" t="s">
        <v>189</v>
      </c>
      <c r="G91" s="29">
        <v>600</v>
      </c>
      <c r="H91" s="30"/>
    </row>
    <row r="92" spans="1:8" s="5" customFormat="1" ht="39.75" customHeight="1">
      <c r="A92" s="75" t="s">
        <v>190</v>
      </c>
      <c r="B92" s="75"/>
      <c r="C92" s="75"/>
      <c r="D92" s="25"/>
      <c r="E92" s="25"/>
      <c r="F92" s="25"/>
      <c r="G92" s="25">
        <f>G93+G96+G104</f>
        <v>11515.431</v>
      </c>
      <c r="H92" s="30"/>
    </row>
    <row r="93" spans="1:8" s="6" customFormat="1" ht="34.5" customHeight="1">
      <c r="A93" s="61" t="s">
        <v>191</v>
      </c>
      <c r="B93" s="61"/>
      <c r="C93" s="61"/>
      <c r="D93" s="61"/>
      <c r="E93" s="61"/>
      <c r="F93" s="61"/>
      <c r="G93" s="76">
        <f>SUM(G94:G95)</f>
        <v>1150</v>
      </c>
      <c r="H93" s="30"/>
    </row>
    <row r="94" spans="1:8" s="6" customFormat="1" ht="129" customHeight="1">
      <c r="A94" s="30">
        <v>58</v>
      </c>
      <c r="B94" s="77" t="s">
        <v>192</v>
      </c>
      <c r="C94" s="78" t="s">
        <v>193</v>
      </c>
      <c r="D94" s="32" t="s">
        <v>16</v>
      </c>
      <c r="E94" s="30" t="s">
        <v>194</v>
      </c>
      <c r="F94" s="77" t="s">
        <v>195</v>
      </c>
      <c r="G94" s="30">
        <v>1100</v>
      </c>
      <c r="H94" s="30"/>
    </row>
    <row r="95" spans="1:8" s="6" customFormat="1" ht="96" customHeight="1">
      <c r="A95" s="30">
        <v>59</v>
      </c>
      <c r="B95" s="29" t="s">
        <v>196</v>
      </c>
      <c r="C95" s="78" t="s">
        <v>193</v>
      </c>
      <c r="D95" s="32" t="s">
        <v>16</v>
      </c>
      <c r="E95" s="30" t="s">
        <v>194</v>
      </c>
      <c r="F95" s="29" t="s">
        <v>197</v>
      </c>
      <c r="G95" s="32">
        <v>50</v>
      </c>
      <c r="H95" s="30"/>
    </row>
    <row r="96" spans="1:8" s="6" customFormat="1" ht="34.5" customHeight="1">
      <c r="A96" s="61" t="s">
        <v>198</v>
      </c>
      <c r="B96" s="61"/>
      <c r="C96" s="79"/>
      <c r="D96" s="60"/>
      <c r="E96" s="61"/>
      <c r="F96" s="27"/>
      <c r="G96" s="27">
        <f>SUM(G97:G103)</f>
        <v>10215.431</v>
      </c>
      <c r="H96" s="30"/>
    </row>
    <row r="97" spans="1:8" s="6" customFormat="1" ht="147.75" customHeight="1">
      <c r="A97" s="30">
        <v>60</v>
      </c>
      <c r="B97" s="29" t="s">
        <v>199</v>
      </c>
      <c r="C97" s="29" t="s">
        <v>200</v>
      </c>
      <c r="D97" s="29" t="s">
        <v>16</v>
      </c>
      <c r="E97" s="29" t="s">
        <v>17</v>
      </c>
      <c r="F97" s="29" t="s">
        <v>201</v>
      </c>
      <c r="G97" s="29">
        <v>1500</v>
      </c>
      <c r="H97" s="30"/>
    </row>
    <row r="98" spans="1:8" s="6" customFormat="1" ht="75" customHeight="1">
      <c r="A98" s="30">
        <v>61</v>
      </c>
      <c r="B98" s="29" t="s">
        <v>202</v>
      </c>
      <c r="C98" s="29" t="s">
        <v>33</v>
      </c>
      <c r="D98" s="29" t="s">
        <v>16</v>
      </c>
      <c r="E98" s="29" t="s">
        <v>17</v>
      </c>
      <c r="F98" s="29" t="s">
        <v>203</v>
      </c>
      <c r="G98" s="29">
        <v>1000</v>
      </c>
      <c r="H98" s="30"/>
    </row>
    <row r="99" spans="1:8" s="6" customFormat="1" ht="90.75" customHeight="1">
      <c r="A99" s="30">
        <v>62</v>
      </c>
      <c r="B99" s="29" t="s">
        <v>204</v>
      </c>
      <c r="C99" s="29" t="s">
        <v>33</v>
      </c>
      <c r="D99" s="29" t="s">
        <v>16</v>
      </c>
      <c r="E99" s="29" t="s">
        <v>17</v>
      </c>
      <c r="F99" s="29" t="s">
        <v>205</v>
      </c>
      <c r="G99" s="29">
        <v>2500</v>
      </c>
      <c r="H99" s="30"/>
    </row>
    <row r="100" spans="1:8" s="7" customFormat="1" ht="96" customHeight="1">
      <c r="A100" s="30">
        <v>63</v>
      </c>
      <c r="B100" s="29" t="s">
        <v>206</v>
      </c>
      <c r="C100" s="29" t="s">
        <v>200</v>
      </c>
      <c r="D100" s="29" t="s">
        <v>16</v>
      </c>
      <c r="E100" s="29" t="s">
        <v>17</v>
      </c>
      <c r="F100" s="29" t="s">
        <v>207</v>
      </c>
      <c r="G100" s="29">
        <v>3150</v>
      </c>
      <c r="H100" s="30"/>
    </row>
    <row r="101" spans="1:8" s="6" customFormat="1" ht="81.75" customHeight="1">
      <c r="A101" s="30">
        <v>64</v>
      </c>
      <c r="B101" s="29" t="s">
        <v>208</v>
      </c>
      <c r="C101" s="29" t="s">
        <v>163</v>
      </c>
      <c r="D101" s="29" t="s">
        <v>16</v>
      </c>
      <c r="E101" s="29" t="s">
        <v>17</v>
      </c>
      <c r="F101" s="29" t="s">
        <v>209</v>
      </c>
      <c r="G101" s="29">
        <v>1244</v>
      </c>
      <c r="H101" s="30"/>
    </row>
    <row r="102" spans="1:8" s="6" customFormat="1" ht="111" customHeight="1">
      <c r="A102" s="30">
        <v>65</v>
      </c>
      <c r="B102" s="29" t="s">
        <v>210</v>
      </c>
      <c r="C102" s="29" t="s">
        <v>211</v>
      </c>
      <c r="D102" s="29" t="s">
        <v>16</v>
      </c>
      <c r="E102" s="29" t="s">
        <v>17</v>
      </c>
      <c r="F102" s="29" t="s">
        <v>212</v>
      </c>
      <c r="G102" s="29">
        <v>714</v>
      </c>
      <c r="H102" s="30"/>
    </row>
    <row r="103" spans="1:8" s="6" customFormat="1" ht="111" customHeight="1">
      <c r="A103" s="30">
        <v>66</v>
      </c>
      <c r="B103" s="29" t="s">
        <v>213</v>
      </c>
      <c r="C103" s="29" t="s">
        <v>211</v>
      </c>
      <c r="D103" s="29" t="s">
        <v>16</v>
      </c>
      <c r="E103" s="29" t="s">
        <v>17</v>
      </c>
      <c r="F103" s="29" t="s">
        <v>214</v>
      </c>
      <c r="G103" s="29">
        <v>107.431</v>
      </c>
      <c r="H103" s="30"/>
    </row>
    <row r="104" spans="1:8" s="6" customFormat="1" ht="34.5" customHeight="1">
      <c r="A104" s="80" t="s">
        <v>215</v>
      </c>
      <c r="B104" s="81"/>
      <c r="C104" s="72"/>
      <c r="D104" s="72"/>
      <c r="E104" s="72"/>
      <c r="F104" s="72"/>
      <c r="G104" s="72">
        <f>SUM(G105)</f>
        <v>150</v>
      </c>
      <c r="H104" s="30"/>
    </row>
    <row r="105" spans="1:8" s="6" customFormat="1" ht="165.75" customHeight="1">
      <c r="A105" s="30">
        <v>67</v>
      </c>
      <c r="B105" s="30" t="s">
        <v>216</v>
      </c>
      <c r="C105" s="32" t="s">
        <v>200</v>
      </c>
      <c r="D105" s="29" t="s">
        <v>16</v>
      </c>
      <c r="E105" s="29" t="s">
        <v>143</v>
      </c>
      <c r="F105" s="30" t="s">
        <v>217</v>
      </c>
      <c r="G105" s="29">
        <v>150</v>
      </c>
      <c r="H105" s="30"/>
    </row>
    <row r="106" spans="1:8" s="6" customFormat="1" ht="40.5" customHeight="1">
      <c r="A106" s="80" t="s">
        <v>218</v>
      </c>
      <c r="B106" s="82"/>
      <c r="C106" s="81"/>
      <c r="D106" s="29"/>
      <c r="E106" s="29"/>
      <c r="F106" s="30"/>
      <c r="G106" s="20">
        <f>SUM(G107)</f>
        <v>148</v>
      </c>
      <c r="H106" s="30"/>
    </row>
    <row r="107" spans="1:8" s="8" customFormat="1" ht="66" customHeight="1">
      <c r="A107" s="30">
        <v>68</v>
      </c>
      <c r="B107" s="30" t="s">
        <v>219</v>
      </c>
      <c r="C107" s="32" t="s">
        <v>220</v>
      </c>
      <c r="D107" s="32" t="s">
        <v>16</v>
      </c>
      <c r="E107" s="29" t="s">
        <v>29</v>
      </c>
      <c r="F107" s="30" t="s">
        <v>221</v>
      </c>
      <c r="G107" s="32">
        <v>148</v>
      </c>
      <c r="H107" s="30"/>
    </row>
    <row r="108" spans="1:8" s="2" customFormat="1" ht="39.75" customHeight="1">
      <c r="A108" s="75" t="s">
        <v>222</v>
      </c>
      <c r="B108" s="75"/>
      <c r="C108" s="75"/>
      <c r="D108" s="25"/>
      <c r="E108" s="25"/>
      <c r="F108" s="25"/>
      <c r="G108" s="25">
        <f>G109+G112+G115+G117+G119+G121+G124</f>
        <v>10560.16</v>
      </c>
      <c r="H108" s="83"/>
    </row>
    <row r="109" spans="1:8" s="2" customFormat="1" ht="34.5" customHeight="1">
      <c r="A109" s="20" t="s">
        <v>223</v>
      </c>
      <c r="B109" s="20"/>
      <c r="C109" s="20"/>
      <c r="D109" s="20"/>
      <c r="E109" s="20"/>
      <c r="F109" s="20"/>
      <c r="G109" s="20">
        <f>SUM(G110:G111)</f>
        <v>9776.68</v>
      </c>
      <c r="H109" s="30"/>
    </row>
    <row r="110" spans="1:8" s="7" customFormat="1" ht="51.75" customHeight="1">
      <c r="A110" s="30">
        <v>69</v>
      </c>
      <c r="B110" s="30" t="s">
        <v>224</v>
      </c>
      <c r="C110" s="32" t="s">
        <v>225</v>
      </c>
      <c r="D110" s="32" t="s">
        <v>16</v>
      </c>
      <c r="E110" s="30" t="s">
        <v>177</v>
      </c>
      <c r="F110" s="30" t="s">
        <v>226</v>
      </c>
      <c r="G110" s="30">
        <v>9000</v>
      </c>
      <c r="H110" s="30"/>
    </row>
    <row r="111" spans="1:8" s="7" customFormat="1" ht="63" customHeight="1">
      <c r="A111" s="30">
        <v>70</v>
      </c>
      <c r="B111" s="30" t="s">
        <v>227</v>
      </c>
      <c r="C111" s="32" t="s">
        <v>225</v>
      </c>
      <c r="D111" s="30" t="s">
        <v>16</v>
      </c>
      <c r="E111" s="30" t="s">
        <v>177</v>
      </c>
      <c r="F111" s="30" t="s">
        <v>228</v>
      </c>
      <c r="G111" s="30">
        <v>776.68</v>
      </c>
      <c r="H111" s="30"/>
    </row>
    <row r="112" spans="1:8" s="6" customFormat="1" ht="34.5" customHeight="1">
      <c r="A112" s="20" t="s">
        <v>229</v>
      </c>
      <c r="B112" s="20"/>
      <c r="C112" s="84"/>
      <c r="D112" s="85"/>
      <c r="E112" s="86"/>
      <c r="F112" s="85"/>
      <c r="G112" s="72">
        <f>SUM(G113:G114)</f>
        <v>340</v>
      </c>
      <c r="H112" s="30"/>
    </row>
    <row r="113" spans="1:8" s="6" customFormat="1" ht="63.75" customHeight="1">
      <c r="A113" s="30">
        <v>71</v>
      </c>
      <c r="B113" s="30" t="s">
        <v>230</v>
      </c>
      <c r="C113" s="32" t="s">
        <v>225</v>
      </c>
      <c r="D113" s="30" t="s">
        <v>16</v>
      </c>
      <c r="E113" s="30" t="s">
        <v>231</v>
      </c>
      <c r="F113" s="30" t="s">
        <v>232</v>
      </c>
      <c r="G113" s="30">
        <v>190</v>
      </c>
      <c r="H113" s="30"/>
    </row>
    <row r="114" spans="1:8" s="6" customFormat="1" ht="72.75" customHeight="1">
      <c r="A114" s="30">
        <v>72</v>
      </c>
      <c r="B114" s="30" t="s">
        <v>233</v>
      </c>
      <c r="C114" s="30" t="s">
        <v>234</v>
      </c>
      <c r="D114" s="30" t="s">
        <v>16</v>
      </c>
      <c r="E114" s="30" t="s">
        <v>231</v>
      </c>
      <c r="F114" s="30" t="s">
        <v>235</v>
      </c>
      <c r="G114" s="30">
        <v>150</v>
      </c>
      <c r="H114" s="30"/>
    </row>
    <row r="115" spans="1:8" s="6" customFormat="1" ht="34.5" customHeight="1">
      <c r="A115" s="80" t="s">
        <v>236</v>
      </c>
      <c r="B115" s="81"/>
      <c r="C115" s="20"/>
      <c r="D115" s="20"/>
      <c r="E115" s="20"/>
      <c r="F115" s="20"/>
      <c r="G115" s="20">
        <f aca="true" t="shared" si="0" ref="G115:G119">SUM(G116)</f>
        <v>52.24</v>
      </c>
      <c r="H115" s="30"/>
    </row>
    <row r="116" spans="1:8" s="6" customFormat="1" ht="76.5" customHeight="1">
      <c r="A116" s="30">
        <v>73</v>
      </c>
      <c r="B116" s="30" t="s">
        <v>237</v>
      </c>
      <c r="C116" s="30" t="s">
        <v>225</v>
      </c>
      <c r="D116" s="30" t="s">
        <v>16</v>
      </c>
      <c r="E116" s="30" t="s">
        <v>238</v>
      </c>
      <c r="F116" s="30" t="s">
        <v>239</v>
      </c>
      <c r="G116" s="32">
        <v>52.24</v>
      </c>
      <c r="H116" s="30"/>
    </row>
    <row r="117" spans="1:8" s="6" customFormat="1" ht="34.5" customHeight="1">
      <c r="A117" s="80" t="s">
        <v>240</v>
      </c>
      <c r="B117" s="81"/>
      <c r="C117" s="20"/>
      <c r="D117" s="20"/>
      <c r="E117" s="20"/>
      <c r="F117" s="20"/>
      <c r="G117" s="20">
        <f t="shared" si="0"/>
        <v>208.82</v>
      </c>
      <c r="H117" s="30"/>
    </row>
    <row r="118" spans="1:8" s="6" customFormat="1" ht="204" customHeight="1">
      <c r="A118" s="30">
        <v>74</v>
      </c>
      <c r="B118" s="30" t="s">
        <v>241</v>
      </c>
      <c r="C118" s="30" t="s">
        <v>225</v>
      </c>
      <c r="D118" s="30" t="s">
        <v>16</v>
      </c>
      <c r="E118" s="30" t="s">
        <v>242</v>
      </c>
      <c r="F118" s="30" t="s">
        <v>243</v>
      </c>
      <c r="G118" s="30">
        <v>208.82</v>
      </c>
      <c r="H118" s="30"/>
    </row>
    <row r="119" spans="1:8" ht="30" customHeight="1">
      <c r="A119" s="61" t="s">
        <v>244</v>
      </c>
      <c r="B119" s="61"/>
      <c r="C119" s="65"/>
      <c r="D119" s="75"/>
      <c r="E119" s="25"/>
      <c r="F119" s="25"/>
      <c r="G119" s="25">
        <f t="shared" si="0"/>
        <v>27.25</v>
      </c>
      <c r="H119" s="30"/>
    </row>
    <row r="120" spans="1:8" ht="69" customHeight="1">
      <c r="A120" s="30">
        <v>75</v>
      </c>
      <c r="B120" s="30" t="s">
        <v>245</v>
      </c>
      <c r="C120" s="32" t="s">
        <v>33</v>
      </c>
      <c r="D120" s="29" t="s">
        <v>16</v>
      </c>
      <c r="E120" s="30" t="s">
        <v>143</v>
      </c>
      <c r="F120" s="30" t="s">
        <v>246</v>
      </c>
      <c r="G120" s="87">
        <v>27.25</v>
      </c>
      <c r="H120" s="30"/>
    </row>
    <row r="121" spans="1:8" ht="30" customHeight="1">
      <c r="A121" s="61" t="s">
        <v>247</v>
      </c>
      <c r="B121" s="61"/>
      <c r="C121" s="65"/>
      <c r="D121" s="75"/>
      <c r="E121" s="25"/>
      <c r="F121" s="25"/>
      <c r="G121" s="25">
        <f>SUM(G122:G123)</f>
        <v>94.37</v>
      </c>
      <c r="H121" s="28"/>
    </row>
    <row r="122" spans="1:8" ht="69" customHeight="1">
      <c r="A122" s="30">
        <v>76</v>
      </c>
      <c r="B122" s="30" t="s">
        <v>248</v>
      </c>
      <c r="C122" s="32" t="s">
        <v>33</v>
      </c>
      <c r="D122" s="29" t="s">
        <v>16</v>
      </c>
      <c r="E122" s="29" t="s">
        <v>41</v>
      </c>
      <c r="F122" s="29" t="s">
        <v>249</v>
      </c>
      <c r="G122" s="29">
        <v>20</v>
      </c>
      <c r="H122" s="30"/>
    </row>
    <row r="123" spans="1:8" ht="79.5" customHeight="1">
      <c r="A123" s="30">
        <v>77</v>
      </c>
      <c r="B123" s="30" t="s">
        <v>250</v>
      </c>
      <c r="C123" s="32" t="s">
        <v>225</v>
      </c>
      <c r="D123" s="29" t="s">
        <v>16</v>
      </c>
      <c r="E123" s="29" t="s">
        <v>41</v>
      </c>
      <c r="F123" s="29" t="s">
        <v>251</v>
      </c>
      <c r="G123" s="29">
        <v>74.37</v>
      </c>
      <c r="H123" s="30"/>
    </row>
    <row r="124" spans="1:8" ht="30" customHeight="1">
      <c r="A124" s="88" t="s">
        <v>252</v>
      </c>
      <c r="B124" s="89"/>
      <c r="C124" s="60"/>
      <c r="D124" s="60"/>
      <c r="E124" s="90"/>
      <c r="F124" s="91"/>
      <c r="G124" s="60">
        <f>SUM(G125)</f>
        <v>60.8</v>
      </c>
      <c r="H124" s="35"/>
    </row>
    <row r="125" spans="1:8" ht="72" customHeight="1">
      <c r="A125" s="29">
        <v>78</v>
      </c>
      <c r="B125" s="29" t="s">
        <v>253</v>
      </c>
      <c r="C125" s="29" t="s">
        <v>33</v>
      </c>
      <c r="D125" s="29" t="s">
        <v>16</v>
      </c>
      <c r="E125" s="29" t="s">
        <v>47</v>
      </c>
      <c r="F125" s="29" t="s">
        <v>254</v>
      </c>
      <c r="G125" s="53">
        <v>60.8</v>
      </c>
      <c r="H125" s="30"/>
    </row>
    <row r="126" spans="1:8" ht="39.75" customHeight="1">
      <c r="A126" s="92" t="s">
        <v>255</v>
      </c>
      <c r="B126" s="93"/>
      <c r="C126" s="94"/>
      <c r="D126" s="65"/>
      <c r="E126" s="69"/>
      <c r="F126" s="70"/>
      <c r="G126" s="65">
        <f>G127</f>
        <v>2658.46</v>
      </c>
      <c r="H126" s="28"/>
    </row>
    <row r="127" spans="1:8" ht="34.5" customHeight="1">
      <c r="A127" s="88" t="s">
        <v>256</v>
      </c>
      <c r="B127" s="89"/>
      <c r="C127" s="65"/>
      <c r="D127" s="65"/>
      <c r="E127" s="69"/>
      <c r="F127" s="70"/>
      <c r="G127" s="65">
        <f>SUM(G128:G132)</f>
        <v>2658.46</v>
      </c>
      <c r="H127" s="28"/>
    </row>
    <row r="128" spans="1:8" ht="219.75" customHeight="1">
      <c r="A128" s="95">
        <v>79</v>
      </c>
      <c r="B128" s="30" t="s">
        <v>257</v>
      </c>
      <c r="C128" s="32" t="s">
        <v>163</v>
      </c>
      <c r="D128" s="57" t="s">
        <v>16</v>
      </c>
      <c r="E128" s="30" t="s">
        <v>17</v>
      </c>
      <c r="F128" s="30" t="s">
        <v>258</v>
      </c>
      <c r="G128" s="30">
        <v>1000</v>
      </c>
      <c r="H128" s="30"/>
    </row>
    <row r="129" spans="1:8" ht="78.75" customHeight="1">
      <c r="A129" s="95">
        <v>80</v>
      </c>
      <c r="B129" s="30" t="s">
        <v>259</v>
      </c>
      <c r="C129" s="30" t="s">
        <v>211</v>
      </c>
      <c r="D129" s="30" t="s">
        <v>16</v>
      </c>
      <c r="E129" s="30" t="s">
        <v>17</v>
      </c>
      <c r="F129" s="30" t="s">
        <v>260</v>
      </c>
      <c r="G129" s="30">
        <v>917.46</v>
      </c>
      <c r="H129" s="30"/>
    </row>
    <row r="130" spans="1:8" ht="51.75" customHeight="1">
      <c r="A130" s="95">
        <v>81</v>
      </c>
      <c r="B130" s="30" t="s">
        <v>261</v>
      </c>
      <c r="C130" s="32" t="s">
        <v>163</v>
      </c>
      <c r="D130" s="32" t="s">
        <v>16</v>
      </c>
      <c r="E130" s="30" t="s">
        <v>17</v>
      </c>
      <c r="F130" s="30" t="s">
        <v>262</v>
      </c>
      <c r="G130" s="30">
        <v>298</v>
      </c>
      <c r="H130" s="30"/>
    </row>
    <row r="131" spans="1:8" s="8" customFormat="1" ht="153.75" customHeight="1">
      <c r="A131" s="95">
        <v>82</v>
      </c>
      <c r="B131" s="30" t="s">
        <v>263</v>
      </c>
      <c r="C131" s="32" t="s">
        <v>163</v>
      </c>
      <c r="D131" s="32" t="s">
        <v>16</v>
      </c>
      <c r="E131" s="30" t="s">
        <v>17</v>
      </c>
      <c r="F131" s="30" t="s">
        <v>264</v>
      </c>
      <c r="G131" s="30">
        <v>200</v>
      </c>
      <c r="H131" s="30"/>
    </row>
    <row r="132" spans="1:8" s="8" customFormat="1" ht="54.75" customHeight="1">
      <c r="A132" s="95">
        <v>83</v>
      </c>
      <c r="B132" s="30" t="s">
        <v>265</v>
      </c>
      <c r="C132" s="32" t="s">
        <v>163</v>
      </c>
      <c r="D132" s="32" t="s">
        <v>16</v>
      </c>
      <c r="E132" s="30" t="s">
        <v>17</v>
      </c>
      <c r="F132" s="30" t="s">
        <v>266</v>
      </c>
      <c r="G132" s="30">
        <v>243</v>
      </c>
      <c r="H132" s="30"/>
    </row>
  </sheetData>
  <sheetProtection/>
  <mergeCells count="54">
    <mergeCell ref="A1:B1"/>
    <mergeCell ref="A2:H2"/>
    <mergeCell ref="A3:C3"/>
    <mergeCell ref="A7:C7"/>
    <mergeCell ref="A8:B8"/>
    <mergeCell ref="A10:B10"/>
    <mergeCell ref="A13:B13"/>
    <mergeCell ref="A15:B15"/>
    <mergeCell ref="A18:B18"/>
    <mergeCell ref="A21:B21"/>
    <mergeCell ref="A24:B24"/>
    <mergeCell ref="A30:B30"/>
    <mergeCell ref="A33:B33"/>
    <mergeCell ref="A38:B38"/>
    <mergeCell ref="A41:B41"/>
    <mergeCell ref="A46:B46"/>
    <mergeCell ref="A51:B51"/>
    <mergeCell ref="A55:B55"/>
    <mergeCell ref="A58:B58"/>
    <mergeCell ref="A62:B62"/>
    <mergeCell ref="A66:B66"/>
    <mergeCell ref="A70:B70"/>
    <mergeCell ref="A74:B74"/>
    <mergeCell ref="B76:C76"/>
    <mergeCell ref="A77:B77"/>
    <mergeCell ref="A79:B79"/>
    <mergeCell ref="A81:B81"/>
    <mergeCell ref="B83:C83"/>
    <mergeCell ref="A84:B84"/>
    <mergeCell ref="A89:C89"/>
    <mergeCell ref="A90:C90"/>
    <mergeCell ref="A92:C92"/>
    <mergeCell ref="A93:B93"/>
    <mergeCell ref="A96:B96"/>
    <mergeCell ref="A104:B104"/>
    <mergeCell ref="A106:C106"/>
    <mergeCell ref="A108:C108"/>
    <mergeCell ref="A109:B109"/>
    <mergeCell ref="A112:B112"/>
    <mergeCell ref="A115:B115"/>
    <mergeCell ref="A117:B117"/>
    <mergeCell ref="A119:B119"/>
    <mergeCell ref="A121:B121"/>
    <mergeCell ref="A124:B124"/>
    <mergeCell ref="A126:C126"/>
    <mergeCell ref="A127:B127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708333333333333" right="0.38125" top="0.5118055555555555" bottom="0.5902777777777778" header="0.5118055555555555" footer="0.3145833333333333"/>
  <pageSetup horizontalDpi="600" verticalDpi="600" orientation="portrait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le-9</cp:lastModifiedBy>
  <cp:lastPrinted>2021-05-12T04:51:05Z</cp:lastPrinted>
  <dcterms:created xsi:type="dcterms:W3CDTF">2016-11-29T02:46:11Z</dcterms:created>
  <dcterms:modified xsi:type="dcterms:W3CDTF">2021-11-22T02:01:54Z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7D460BED99724417885318624A14FA69</vt:lpwstr>
  </property>
</Properties>
</file>