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最终调整版" sheetId="1" r:id="rId1"/>
  </sheets>
  <definedNames>
    <definedName name="_xlnm.Print_Area" localSheetId="0">'最终调整版'!$A$1:$S$125</definedName>
    <definedName name="_xlnm.Print_Titles" localSheetId="0">'最终调整版'!$4:$5</definedName>
  </definedNames>
  <calcPr fullCalcOnLoad="1"/>
</workbook>
</file>

<file path=xl/sharedStrings.xml><?xml version="1.0" encoding="utf-8"?>
<sst xmlns="http://schemas.openxmlformats.org/spreadsheetml/2006/main" count="913" uniqueCount="679">
  <si>
    <t>附件2</t>
  </si>
  <si>
    <t>叶县2020年调整统筹整合财政涉农资金使用计划明细表</t>
  </si>
  <si>
    <t>单位/万元</t>
  </si>
  <si>
    <t>序号</t>
  </si>
  <si>
    <t>项目名称</t>
  </si>
  <si>
    <t>项目内容</t>
  </si>
  <si>
    <t>补助标准</t>
  </si>
  <si>
    <t>建设地点</t>
  </si>
  <si>
    <t>投入资金规模</t>
  </si>
  <si>
    <t>责任单位</t>
  </si>
  <si>
    <t>绩效目标</t>
  </si>
  <si>
    <t>惠及建档立卡贫困人口数量</t>
  </si>
  <si>
    <t>时间进度</t>
  </si>
  <si>
    <t>备注</t>
  </si>
  <si>
    <t>（建设任务）</t>
  </si>
  <si>
    <t>乡（镇）</t>
  </si>
  <si>
    <t>村</t>
  </si>
  <si>
    <t>合计</t>
  </si>
  <si>
    <t>中央资金</t>
  </si>
  <si>
    <t>省级资金</t>
  </si>
  <si>
    <t>市级资金</t>
  </si>
  <si>
    <t>县级资金</t>
  </si>
  <si>
    <t>完成招投标
时间</t>
  </si>
  <si>
    <t>开工时间</t>
  </si>
  <si>
    <t>完工时间</t>
  </si>
  <si>
    <t>完成验收
时间</t>
  </si>
  <si>
    <t>资金投入总计</t>
  </si>
  <si>
    <t>一、基础设施类项目合计</t>
  </si>
  <si>
    <t>1、县交通局项目</t>
  </si>
  <si>
    <t>叶县2019年常村镇通村道路建设项目</t>
  </si>
  <si>
    <t>计划对该镇响堂村、孤古岭村、暖泉村、毛洞村等4个村修建通村道路4.47公里。分别为：长1.2公里，4米宽，厚5厘米沥青混凝土路面；长1.15公里，4.5米宽，厚18厘米水泥混凝土路面；长1.67公里，4.5米宽，厚5厘米沥青混凝土路面；长0.45公里，4.5米宽，厚18厘米水泥混凝土路面。</t>
  </si>
  <si>
    <t>80万元/公里</t>
  </si>
  <si>
    <t>常村镇</t>
  </si>
  <si>
    <t>响堂村、孤古岭村、暖泉村、毛洞村</t>
  </si>
  <si>
    <t>县交通局、常村镇政府</t>
  </si>
  <si>
    <t>项目建成后，不仅可解决6118人群众出行难问题，同时也可为群众提供交通、物流、生产生活、产业发展等方面多种便利。</t>
  </si>
  <si>
    <t>项目建成后，不仅可解决本村464人贫困群众出行难问题，同时也可为贫困群众提供交通、物流、生产生活、产业发展提升等方面多种便利，进而拓宽贫困群众增收渠道。</t>
  </si>
  <si>
    <t xml:space="preserve"> </t>
  </si>
  <si>
    <t>叶县2019年邓李乡通村道路建设项目</t>
  </si>
  <si>
    <t>计划对该镇魏庄村、妆头村等2个村修建通村道路2.05公里。分别为：长0.65公里，4.5米宽，厚18厘米水泥混凝土路面；长1.4公里，4.5米宽，厚18厘米水泥混凝土路面。</t>
  </si>
  <si>
    <t>邓李乡</t>
  </si>
  <si>
    <t>魏庄村、妆头村</t>
  </si>
  <si>
    <t>县交通局、邓李乡政府</t>
  </si>
  <si>
    <t>项目建成后，不仅可解决3966人群众出行难问题，同时也可为群众提供交通、物流、生产生活、产业发展等方面多种便利。</t>
  </si>
  <si>
    <t>项目建成后，不仅可解决本村558人贫困群众出行难问题，同时也可为贫困群众提供交通、物流、生产生活、产业发展提升等方面多种便利，进而拓宽贫困群众增收渠道。</t>
  </si>
  <si>
    <t>叶县2019年龚店镇通村道路建设项目</t>
  </si>
  <si>
    <t>计划对龚店镇台刘村；修建通村道路0.5公里。分别为长0.5公里，4.5米宽，厚18厘米水泥混凝土路面</t>
  </si>
  <si>
    <t>龚店镇</t>
  </si>
  <si>
    <t>台刘村</t>
  </si>
  <si>
    <t xml:space="preserve">县交通局、龚店镇政府
</t>
  </si>
  <si>
    <t>项目建成后，不仅可解决2861人群众出行难问题，同时也可为群众提供交通、物流、生产生活、产业发展等方面多种便利。</t>
  </si>
  <si>
    <t>项目建成后，不仅可解决本村84人贫困群众出行难问题，同时也可为贫困群众提供交通、物流、生产生活、产业发展提升等方面多种便利，进而拓宽贫困群众增收渠道。</t>
  </si>
  <si>
    <t>叶县2019年洪庄杨镇通村道路建设项目</t>
  </si>
  <si>
    <t>计划对洪庄杨镇王庄村修建通村道路1.2公里。</t>
  </si>
  <si>
    <t>洪庄杨镇</t>
  </si>
  <si>
    <t>王庄村</t>
  </si>
  <si>
    <t>县交通局、
洪庄杨镇政府</t>
  </si>
  <si>
    <t>项目建成后，不仅可解决1966人群众出行难问题，同时也可为群众提供交通、物流、生产生活、产业发展等方面多种便利。</t>
  </si>
  <si>
    <t>项目建成后，不仅可解决本村33人贫困群众出行难问题，同时也可为贫困群众提供交通、物流、生产生活、产业发展提升等方面多种便利，进而拓宽贫困群众增收渠道。</t>
  </si>
  <si>
    <t>叶县2019年廉村镇通村道路建设项目</t>
  </si>
  <si>
    <t>计划对廉村镇穆寨村、坟台徐村、湾张村、新顾村等4个村修建通村道路3.464公里。长1.2公里，4.5米宽，厚18厘米水泥混凝土路面</t>
  </si>
  <si>
    <t>廉村镇</t>
  </si>
  <si>
    <t>穆寨村、坟台徐村、湾张村、新顾村</t>
  </si>
  <si>
    <t>项目建成后，不仅可解决4995人群众出行难问题，同时也可为群众提供交通、物流、生产生活、产业发展等方面多种便利。</t>
  </si>
  <si>
    <t>项目建成后，不仅可解决本村563人贫困群众出行难问题，同时也可为贫困群众提供交通、物流、生产生活、产业发展提升等方面多种便利，进而拓宽贫困群众增收渠道。</t>
  </si>
  <si>
    <t>叶县2019年龙泉乡通村道路建设项目</t>
  </si>
  <si>
    <t>计划对龙泉乡小河郭村、贾庄、大何庄等3个村修建通村道路6.67公里。分别为：长0.8公里，4.5米宽，厚18厘米水泥混凝土路面；长4.2公里，4.5米宽，厚18厘米水泥混凝土路面；长1.67公里，4.5米宽，厚18厘米水泥混凝土路面。</t>
  </si>
  <si>
    <t>龙泉乡</t>
  </si>
  <si>
    <t>小河郭村、贾庄、大何庄</t>
  </si>
  <si>
    <t>县交通局
龙泉乡政府</t>
  </si>
  <si>
    <t>项目建成后，不仅可解决4699人群众出行难问题，同时也可为群众提供交通、物流、生产生活、产业发展等方面多种便利。</t>
  </si>
  <si>
    <t>项目建成后，不仅可解决本村866人贫困群众出行难问题，同时也可为贫困群众提供交通、物流、生产生活、产业发展提升等方面多种便利，进而拓宽贫困群众增收渠道。</t>
  </si>
  <si>
    <t>叶县2019年任店镇、盐都街道通村道路建设项目</t>
  </si>
  <si>
    <t>计划对任店镇新营村、刘岭村；盐都街道邱寨村修建通村道路2.1公里。分别为：长1.1公里，4.5米宽，厚5厘米沥青混凝土路面；长1公里，4.5米宽，厚18厘米水泥混凝土路面
。</t>
  </si>
  <si>
    <t>任店镇
盐都街道</t>
  </si>
  <si>
    <t>新营村、刘岭村、邱寨村</t>
  </si>
  <si>
    <t>县交通局
任店镇政府
盐都街道办事处</t>
  </si>
  <si>
    <t>项目建成后，不仅可解决3170人群众出行难问题，同时也可为群众提供交通、物流、生产生活、产业发展等方面多种便利。</t>
  </si>
  <si>
    <t>项目建成后，不仅可解决本村63人贫困群众出行难问题，同时也可为贫困群众提供交通、物流、生产生活、产业发展提升等方面多种便利，进而拓宽贫困群众增收渠道。</t>
  </si>
  <si>
    <t>叶县2019年水寨乡通村道路建设项目</t>
  </si>
  <si>
    <t>计划对水寨乡蒋李村村修建通村道路1.53公里。长1.53公里，4.5米宽，厚5厘米沥青混凝土路面</t>
  </si>
  <si>
    <t>水寨乡</t>
  </si>
  <si>
    <t>蒋李村</t>
  </si>
  <si>
    <t>县交通局
水寨乡政府</t>
  </si>
  <si>
    <t>项目建成后，不仅可解决923人群众出行难问题，同时也可为群众提供交通、物流、生产生活、产业发展等方面多种便利。</t>
  </si>
  <si>
    <t>项目建成后，不仅可解决本村39人贫困群众出行难问题，同时也可为贫困群众提供交通、物流、生产生活、产业发展提升等方面多种便利，进而拓宽贫困群众增收渠道。</t>
  </si>
  <si>
    <t>叶县2019年仙台镇通村道路建设项目</t>
  </si>
  <si>
    <t>计划对仙台镇坡魏村、黄李村、潘庄村、刁庄村、东寨村等5个村修建通村道路3.96公里。分别为：长0.65公里，4.5米宽，厚18厘米水泥混凝土路面；长1.2公里，4.5米宽，厚18厘米水泥混凝土路面；长0.87公里，4.5米宽，厚18厘米水泥混凝土路面；长1.24公里，4.5米宽，厚18厘米水泥混凝土路面。</t>
  </si>
  <si>
    <t>仙台镇</t>
  </si>
  <si>
    <t>坡魏村、黄李村、潘庄村、刁庄村、东寨村</t>
  </si>
  <si>
    <t>县交通局
仙台镇政府</t>
  </si>
  <si>
    <t>项目建成后，不仅可解决6355人群众出行难问题，同时也可为群众提供交通、物流、生产生活、产业发展等方面多种便利。</t>
  </si>
  <si>
    <t>项目建成后，不仅可解决本村256人贫困群众出行难问题，同时也可为贫困群众提供交通、物流、生产生活、产业发展提升等方面多种便利，进而拓宽贫困群众增收渠道。</t>
  </si>
  <si>
    <t>叶县2019年辛店镇通村道路建设项目</t>
  </si>
  <si>
    <t>计划对辛店镇中邢村、桐树庄村、卞沟村、大木厂村、南焦庄村等5个村修建通村道路10.58公里。分别为：长1.17公里，4.5米宽，厚18厘米水泥混凝土路面；长0.82公里，4.5米宽，厚5厘米沥青混凝土路面；长3.72公里，4.5米宽，厚18厘米水泥混凝土路面；长2.5公里，4.5米宽，厚18厘米水泥混凝土路面；长2.37公里，4.5米宽，厚5厘米沥青混凝土路面。</t>
  </si>
  <si>
    <t>辛店镇</t>
  </si>
  <si>
    <t>中邢村、桐树庄村、卞沟村、大木厂村、南焦庄村</t>
  </si>
  <si>
    <t>县交通局
辛店镇政府</t>
  </si>
  <si>
    <t>项目建成后，不仅可解决4414人群众出行难问题，同时也可为群众提供交通、物流、生产生活、产业发展等方面多种便利。</t>
  </si>
  <si>
    <t>项目建成后，不仅可解决本村834人贫困群众出行难问题，同时也可为贫困群众提供交通、物流、生产生活、产业发展提升等方面多种便利，进而拓宽贫困群众增收渠道。</t>
  </si>
  <si>
    <t>叶县2018年通村道路（第四批）建设项目</t>
  </si>
  <si>
    <t>计划新建道路总长10.171公里。其中混凝土道路3.0944公里；沥青混凝土道路7.077公里。</t>
  </si>
  <si>
    <t>674.22元/米</t>
  </si>
  <si>
    <t>田庄乡、龙泉乡、水寨乡、常村镇</t>
  </si>
  <si>
    <t>田庄乡牛庄村、黄营村；龙泉乡草厂街村、贾庄村、后党村；水寨乡丁华村；常村镇大毛庄村等7个行政村</t>
  </si>
  <si>
    <t>县交通局</t>
  </si>
  <si>
    <t>项目建成后，不仅可解决10378人群众出行难问题，同时也可为群众提供交通、物流、生产生活、产业发展等方面多种便利。</t>
  </si>
  <si>
    <t>项目建成后，不仅可解决本村1609人贫困群众出行难问题，同时也可为贫困群众提供交通、物流、生产生活、产业发展提升等方面多种便利，进而拓宽贫困群众增收渠道。</t>
  </si>
  <si>
    <t>2、水利局项目</t>
  </si>
  <si>
    <t xml:space="preserve">叶县2017年农村饮水安全巩固提升工程 </t>
  </si>
  <si>
    <t>叶县27个贫困村安全饮水提升工程，建饮水工程27处，新打水源井26眼，配套潜水泵27台，配套压力罐27套，消毒设施27套，新建管理用房27处，铺设配水及入户管网共365588m等。</t>
  </si>
  <si>
    <t>450元/人</t>
  </si>
  <si>
    <t>涉及全县11个乡镇27个贫困村</t>
  </si>
  <si>
    <t>保安镇牛安、仙台镇王吉庄、老范寨，叶邑镇思城、西王庄，常村镇府君庙、刘东华、瓦房庄，辛店镇西徐庄、新杨庄、雷草洼，夏李乡董湖，田庄乡半坡常，龙泉乡曹庄、小河郭、沈庄、卸营，水寨乡天边徐，廉村镇牛王庙保安镇庙岗、李吴庄、花山吴，叶邑镇樊庄、南大王庄，，辛店镇大竹园、铁佛寺，常村镇大娄庄</t>
  </si>
  <si>
    <t>县水利局</t>
  </si>
  <si>
    <t>全县11个乡镇27个贫困村居民饮36200人水问题。</t>
  </si>
  <si>
    <t>该项目实施后，可解决贫困群众1498人安全饮水问题。</t>
  </si>
  <si>
    <t>2018年5月20日前</t>
  </si>
  <si>
    <t>叶县2017年脱贫攻坚安全饮水建设项目</t>
  </si>
  <si>
    <t>为23个贫困村建设饮水安全工程建设饮水工程26处，新打机井26眼，配潜水泵26套，配套压力罐26套，消毒设施26套，新建管理用房25处，铺设配水及入户管网共191015m，</t>
  </si>
  <si>
    <t>涉及全县8个乡镇23个贫困村</t>
  </si>
  <si>
    <t>保安镇白庙、保安镇官庄、保安镇吕楼、常村镇柴巴、常村镇尹湾、常村镇杨林庄、常村镇养丰沟、常村镇葛河、夏李乡杨庄、夏李乡张庄、辛店镇中邢沟、辛店镇王文成、辛店镇刘文祥、田庄乡道庄、水寨乡灰河郭庄、水寨乡屈庄、水寨乡桃奉、水寨乡宋庄、水寨乡小庄王、龙泉乡大湾张、廉村镇韩庄、廉村镇乔庄</t>
  </si>
  <si>
    <t>为全县8个乡镇，23个贫困村建设饮水安全工程,解决28985人饮水问题.</t>
  </si>
  <si>
    <t>项目惠及贫困群众9089人。</t>
  </si>
  <si>
    <t>2018年6月20日前</t>
  </si>
  <si>
    <t>叶县2017—2018年脱贫攻坚安全饮水建设项目</t>
  </si>
  <si>
    <t>为23个贫困发生率较高村建设饮水工程22处，新打机井22眼，配潜水泵22套，配套压力罐22套，消毒设施22套，新建管理用房22处，铺设配水及入户管网共310468m，</t>
  </si>
  <si>
    <t>涉及全县6个乡镇23个贫困发生率较高的村</t>
  </si>
  <si>
    <t>保安镇花阳村、保安镇柳庄村、保安镇三村、保安镇魏岗铺村、保安镇辛庄村、保安镇一村、保安镇寨王村、常村镇孤古岭村、常村镇金龙嘴村、常村镇李家庄村、常村镇暖泉村常村镇赵岭村、常村镇中马村、水寨乡关庙李村、水寨乡太康村、水寨乡徐王村、夏李乡苗庄村、仙台镇丰王村、辛店镇程庄村、辛店镇大木厂村、辛店镇岗底村、辛店镇遂庄村、辛店镇赵寨村</t>
  </si>
  <si>
    <t>为全县6个乡镇，23个贫困发生率较高村建设饮水安全工程,解决26402人饮水问题.</t>
  </si>
  <si>
    <t>项目惠及贫困群众3867人。</t>
  </si>
  <si>
    <t>2019年10月20日前</t>
  </si>
  <si>
    <t>叶县2018年保安镇、辛店镇农村饮水安全巩固提升暨村村通自来水工程</t>
  </si>
  <si>
    <t>保安镇建设饮水工程5处，其中重建2处，改造工程3处。新打水源井5眼，配套潜水泵5台套，安装压力罐4套；辛店镇建设饮水工程10处，其中新建工程5处，重建工程1处，改造工程4处。新打水源井8眼，配套潜水泵10台套，安装压力罐10套。</t>
  </si>
  <si>
    <t>保安镇、辛店镇</t>
  </si>
  <si>
    <t>保安镇冯庵 、寨河 、小杨庄 、文寨 、蔡屯 5个行政村；辛店镇杨庄寨、 新蒋庄、 丁庄 、杨茂吴 、南房庄、田寨、桐树庄、常派庄、郭岗、卞沟行政村砚池沟自然村等10个行政村</t>
  </si>
  <si>
    <t>县水利局
保安镇政府
辛店镇政府</t>
  </si>
  <si>
    <t>为本乡镇，15个村实施农村饮水巩固提升工程，受益人数16174人。</t>
  </si>
  <si>
    <t>项目可惠及贫困群众823人</t>
  </si>
  <si>
    <t>2019年6月30日前</t>
  </si>
  <si>
    <t>叶县2018年常村镇农村饮水安全巩固提升暨村村通自来水工程</t>
  </si>
  <si>
    <t>建设饮水工程14处，其中新建工程1处，重建工程5处，扩建工程4处，改造工程3处，管网延伸工程1处。新打水源井9眼，配套潜水泵11台套，安装压力罐11套。</t>
  </si>
  <si>
    <t>毛洞、黄湾、孤山 、南马庄、 常村、响堂
、罗圈湾、马顶山 、尹湾、 文庄、和平岭11个行政村</t>
  </si>
  <si>
    <t>县水利局
常村镇政府</t>
  </si>
  <si>
    <t>为本乡镇，11个村实施农村饮水巩固提升工程，受益人数14737人。</t>
  </si>
  <si>
    <t>项目可惠及贫困群众40140人</t>
  </si>
  <si>
    <t>叶县2018年夏李乡农村饮水安全巩固提升暨村村通自来水工程</t>
  </si>
  <si>
    <t>建设饮水工程13处，其中新建工程4处，重建工程8处，管网延伸1处。新打水源井12眼，配套潜水泵12台套，安装压力罐12套。</t>
  </si>
  <si>
    <t>夏李乡</t>
  </si>
  <si>
    <t>小集、雷草湾、姜园、前董、孙庵、田庄、 岗马、 坟沟、夏北、夏南、小河郭 、丁庄、向阳、十二里、牛头李15个行政村</t>
  </si>
  <si>
    <t>县水利局
夏李乡政府</t>
  </si>
  <si>
    <t>为本乡镇，15个村实施农村饮水巩固提升工程，受益人数24837人。</t>
  </si>
  <si>
    <t>项目可惠及贫困群众451人</t>
  </si>
  <si>
    <t>叶县2018年龙泉乡农村饮水安全巩固提升暨村村通自来水工程</t>
  </si>
  <si>
    <t>建设饮水工程20处，其中新建工程16处，重建工程4处。新打水源井20眼，配套潜水泵20台套，安装压力罐20套。</t>
  </si>
  <si>
    <t>南大营、大来庄、白浩庄、半截楼、李明已 、郭吕庄、铁张、北大营、娄凡、武庄、 赵庄、全集、冡张、齐庄、辛庄、王楼20个行政村</t>
  </si>
  <si>
    <t>县水利局
龙泉乡政府</t>
  </si>
  <si>
    <t>为本乡镇，20个村实施农村饮水巩固提升工程，受益人数28808人。</t>
  </si>
  <si>
    <t>项目可惠及贫困群众839人</t>
  </si>
  <si>
    <t>叶县2018年仙台镇农村饮水安全巩固提升暨村村通自来水工程</t>
  </si>
  <si>
    <t>建设饮水工程6处，其中新建工程5处，改造工程1处。新打水源井9眼，配套潜水泵9台套，安装压力罐6套。</t>
  </si>
  <si>
    <t>崔王、东寨、西寨、贾庄、贾刘、前王、火山铺 、司庄、毛张、辛楼、大孙庄、杨庄、东董庄、盐东、刘建庄、坡魏、楼刘、耙张、小辛、潘庄、辛堂 、黄李、董寨 、西董庄、吴哲庄、吴庄、李庄、刁庄、扁担李、邱庄 30个行政村</t>
  </si>
  <si>
    <t>县水利局
仙台镇政府</t>
  </si>
  <si>
    <t>为本乡镇，30个村实施农村饮水巩固提升工程，受益人数35528人。</t>
  </si>
  <si>
    <t>项目可惠及贫困群众1115人</t>
  </si>
  <si>
    <t>叶县2018年叶邑镇农村饮水安全巩固提升暨村村通自来水工程</t>
  </si>
  <si>
    <t>建饮水工程25处，其中新建工程18处，重建工程5处，改造工程2处。新打水源井24眼，配套潜水泵25台套，安装压力罐25套。</t>
  </si>
  <si>
    <t>叶邑镇</t>
  </si>
  <si>
    <t>梅湾 、吴圪垱 、水郭 、沈湾 、万渡口 、连湾 、蔡庄、 倒马沟、 东刘庄、 南大陈庄、 孟庄 、夏庄、 安庄、 南水城、 同心寨、 金湾、 赵庄、收金店、 八里园、 双庄 、东毛庄、 盆杨、 邮亭、 常庄、兰庄、大乔26个行政村</t>
  </si>
  <si>
    <t>县水利局
叶邑镇政府</t>
  </si>
  <si>
    <t>为本乡镇，26个村实施农村饮水巩固提升工程，受益人数38590人。</t>
  </si>
  <si>
    <t>项目可惠及贫困群众1341人</t>
  </si>
  <si>
    <t>叶县2018年任店镇、马庄乡、田庄乡农村饮水安全巩固提升暨村村通自来水工程</t>
  </si>
  <si>
    <t>任店镇建设饮水工程18处，其中新建工程10处，重建1处，改造7处。新打水源井15眼，配套潜水泵17台套，安装压力罐15套；马庄乡建设饮水工程3处，其中新建工程1处，重建工程1处，改造工程1处。新打水源井2眼，配套潜水泵3台套，安装压力罐3套；田庄乡建饮水工程19处，其中新建工程1处，重建工程3处，改造工程15处。
新打水源井18眼，配套潜水泵20台套，安装压力罐19套。</t>
  </si>
  <si>
    <t>任店镇、马庄乡、田庄乡</t>
  </si>
  <si>
    <t>任店镇尚武营、秋河、中其营、朱李庄、胡庄、月庄、岳安、毛庄、燕庄、平李庄、屈庄、灰河营、宋营、高营、瓦店、任一、任二、任三、任四、双河营、后营、前营、克庄等23个行政村；马庄乡李庄 、马庄、 习楼、小河赵4个行政村；田庄乡金岗李、后李 、柏树李 、康台 、张申庄 、 牛庄、西孙庄、黄营、道庄村（井张自然村）、岗马村、东李、梁寨、张林庄、大张、英李、孙娄庄、后党、 武楼村、尤潦、千兵营、前党、三官庙、东杨庄、田庄、宋庄、邵奉街、邵奉店等27个行政村</t>
  </si>
  <si>
    <t>县水利局
任店镇政府
马庄乡政府
田庄乡政府</t>
  </si>
  <si>
    <t>为全县49个村实施农村饮水巩固提升工程，受益人数9.41万人。</t>
  </si>
  <si>
    <t>项目可惠及贫困群众1329人</t>
  </si>
  <si>
    <t>叶县2018年龚店镇、洪庄杨镇农村饮水安全巩固提升暨村村通自来水工程</t>
  </si>
  <si>
    <t>为龚店镇建设饮水工程14处，其中新建工程11处，重建1处，改造工程2处。新打水源井14眼，配套潜水泵14台套，安装压力罐13套。洪庄杨镇新建饮水工程11处，其中新建工程10处，管网延伸1处。新打水源井10眼，配套潜水泵10台套，安装压力罐10套。</t>
  </si>
  <si>
    <t>龚店镇、洪庄杨镇</t>
  </si>
  <si>
    <t>龚店镇边庄、司赵、叶寨、贺渡口、姜庄、金庄、泥河张、辛庄、余王、支刘、苏科、余营、王营等13个行政村；洪庄杨镇观上 、小庄 、董庄 、麦刘、 唐马 、裴昌庙、 姜渡口、炼石店、 张徐 、翟杨 、 焦庄等11个行政村；</t>
  </si>
  <si>
    <t>县水利局
龚店镇政府
洪庄杨镇政府</t>
  </si>
  <si>
    <t>为以上2个乡镇，24个村实施农村饮水巩固提升工程，受益人数14680人。</t>
  </si>
  <si>
    <t>项目可惠及贫困群众551人</t>
  </si>
  <si>
    <t>叶县2018年邓李乡农村饮水安全巩固提升暨村村通自来水工程</t>
  </si>
  <si>
    <t>建饮水工程14处，其中新建工程11处，改造工程3处。新打水源井11眼，配套潜水泵12台套，安装压力罐12套。</t>
  </si>
  <si>
    <t>康营、中彭、徐庄、何马、湾李、吕庄、杜谢、泥车、碾张、尚闫、銮场李、郝庄 、构树王、魏王、马湾等15个行政村</t>
  </si>
  <si>
    <t>县水利局
邓李乡政府</t>
  </si>
  <si>
    <t>为该乡镇，15个行政村实施农村饮水巩固提升工程，受益人数54万人。</t>
  </si>
  <si>
    <t>项目可惠及贫困群众773人</t>
  </si>
  <si>
    <t>叶县2018年水寨乡农村饮水安全巩固提升暨村村通自来水工程</t>
  </si>
  <si>
    <t>建设饮水工程12处，其中新建工程2处，改造工程10处。新打水源井8眼，配套潜水泵8台套，安装压力罐8套。</t>
  </si>
  <si>
    <t>水寨乡东盆王 、蔡寺、 桃丰宋 、屈庄、 董刘、 灰河郭、伍刘、 杜楼、关庙沟 、孤佛寺李、 余寨 、霍姚、 黄庄 、高庄14个行政村；</t>
  </si>
  <si>
    <t>县水利局
水寨乡政府</t>
  </si>
  <si>
    <t>为本乡镇，14个行政村实施农村饮水巩固提升工程，受益人数13721人。</t>
  </si>
  <si>
    <t>项目可惠及贫困群众1513人</t>
  </si>
  <si>
    <t>叶县2018年九龙、盐都、昆阳街道办事处农村饮水安全巩固提升暨村村通自来水工程</t>
  </si>
  <si>
    <t>建设城市管网延伸工程22处，铺设管道280760米，入户安装8649户。</t>
  </si>
  <si>
    <t>九龙街道办事处、盐都街道办事处、昆阳街道办事处</t>
  </si>
  <si>
    <t>九龙街道典庄、杨庄、秦赵、韩丰、堤郑、大南、孟北、大北、邱寨9个行政村；盐都街道胡村、孙弯、刘庄、张庄、问村、余庄、程寨7个行政村；昆阳街道南大桥、沟王、陈庄、圪当店、聂楼、大王庄6个行政村</t>
  </si>
  <si>
    <t>县水利局
九龙街道办事处、盐都街道办事处、昆阳街道办事处</t>
  </si>
  <si>
    <t>为本街道办事处，22个村实施农村饮水巩固提升工程，受益人数34206人。</t>
  </si>
  <si>
    <t>项目可惠及贫困群众496人</t>
  </si>
  <si>
    <t>叶县2018年安全饮水维护工程</t>
  </si>
  <si>
    <t>本次本工程 配套HY-50次氯酸钠发生器40台，维修消毒设备29台，压力罐需除锈73台</t>
  </si>
  <si>
    <t>全县16个乡镇87个行政村</t>
  </si>
  <si>
    <t>87村</t>
  </si>
  <si>
    <t>该项目实施后，可为全县16个乡镇安全饮水网站进行维护，受益群众652473人。</t>
  </si>
  <si>
    <t>该项目实施后，可解决贫困群众19422人安全饮水问题。</t>
  </si>
  <si>
    <t>2019年3月20日前</t>
  </si>
  <si>
    <t>叶县2019年农村饮水安全巩固提升工程建设项目</t>
  </si>
  <si>
    <t>建设饮水工程9处,新打水源井4眼，配套潜水泵6台套；安装压力罐5套；铺设配水管网长度为108875m。</t>
  </si>
  <si>
    <t>辛店镇、保安镇、常村镇，九龙办事处、任店镇、田庄乡。</t>
  </si>
  <si>
    <t>保安镇杨四庄、二村，辛店镇杨庄寨，常村镇石院墙，任店镇董庄村、前营，田庄乡梁寨村，九龙街道办事处西李庄、西菜园</t>
  </si>
  <si>
    <t>解决6个乡镇办事9个行政村9808人的安全饮水问题</t>
  </si>
  <si>
    <t>解决6个乡镇办事9个行政村惠及贫困群众449人</t>
  </si>
  <si>
    <t>2020年5月10日前</t>
  </si>
  <si>
    <t>叶县2019年常村镇下马庄村村集体经济艾草加工水井配套设施建目</t>
  </si>
  <si>
    <t>打深井1眼（深200-300米），配套潜水泵、10t压力罐各一台套等</t>
  </si>
  <si>
    <t>48万元/个含配套</t>
  </si>
  <si>
    <t>常村镇下马庄村</t>
  </si>
  <si>
    <t>该项目实施后，可增加村集体经济收益，同时向群众传授相关种植技术，引导鼓励群众通过调整种植结构，拓宽增收渠道，惠及群众1009人。</t>
  </si>
  <si>
    <t>该项目实施后，可向贫困群众传授养殖技术，引导鼓励贫困群众发展养殖，脱贫致富，惠及贫困群众535人。</t>
  </si>
  <si>
    <t>2020年1月10日前</t>
  </si>
  <si>
    <t>3、扶贫办项目</t>
  </si>
  <si>
    <t>叶县2018年贫困村道路建设项目</t>
  </si>
  <si>
    <t>为全县8个乡镇46个行政村, 新修道路共计52400米。</t>
  </si>
  <si>
    <t>135元/平方</t>
  </si>
  <si>
    <t>主要涉及邓李乡、龙泉乡、仙台镇、水寨乡、辛店镇、保安镇、常村镇、叶邑镇共计8个乡镇46个村。</t>
  </si>
  <si>
    <t>邓李乡1个村，龙泉乡5个村，仙台镇6个村，水寨乡10个村，辛店镇4个村，保安镇5个村，常村镇9个村，叶邑镇6个村。</t>
  </si>
  <si>
    <t>县扶贫办</t>
  </si>
  <si>
    <t>解决8个乡镇46个行政村58516人群众出行难问题</t>
  </si>
  <si>
    <t>解决8个乡镇46个行政村1809户，6333人贫困群众出行难问题</t>
  </si>
  <si>
    <t>叶县2018年非贫困村道路建设项目</t>
  </si>
  <si>
    <t>该项目涉及全县16个乡镇（街道），183个非贫困村，共计建设道路229939.7米。</t>
  </si>
  <si>
    <t>105元/平方</t>
  </si>
  <si>
    <t>涉及辛店镇、保安镇、叶邑镇、夏李乡、常村镇、水寨乡、廉村镇、田庄乡、龙泉乡、马庄乡、任店镇、龚店镇、洪庄杨乡、邓李乡、昆阳街道、盐都街道等16个乡镇，183个非贫困村</t>
  </si>
  <si>
    <t>共涉及全县16个乡镇183个非贫困村</t>
  </si>
  <si>
    <t>该项目可解决16个乡镇183个村，71126户，269394人群众出行难问题</t>
  </si>
  <si>
    <t>该项目可解决16个乡镇183个村，4346户，13448人贫困群众出行难问题</t>
  </si>
  <si>
    <t>2020年5月30日前</t>
  </si>
  <si>
    <t>叶县2020年度脱贫攻坚贫困村道路建设项目</t>
  </si>
  <si>
    <t xml:space="preserve">该项目涉及全县10个乡镇41个行政村，新建道路66.493公里。
</t>
  </si>
  <si>
    <t>145元/平方</t>
  </si>
  <si>
    <t>保安镇、龙泉乡、水寨乡、夏李乡、仙台镇、辛店镇、常村镇、廉村镇、田庄乡、叶邑镇等10个乡镇</t>
  </si>
  <si>
    <t>保安镇陈岗村、夏园村、罗冲村、吕楼村；龙泉乡大湾张村、沈庄村、彭庄村、谢营村；水寨乡桃奉村、老街村、灰河郭村；夏李乡油坊头村、许岭村、仙台镇盐西村、北庞庄村；辛店镇大竹园村、东白庄村、铁佛寺村、雷草洼村、中邢村；常村镇柴巴村、府君庙村、葛河村、西刘庄村、尹湾村、大娄庄村、下马庄村、养凤沟村、文集村、柳树王村；廉村镇王三寨村、高柳村、乔庄村；田庄乡半坡常村；叶邑镇大乔村、思诚村、朱岗村、杜庄村、段庄村、樊庄村等41个行政村。</t>
  </si>
  <si>
    <t>项目建成后，不仅可解决群众55039人出行难问题，同时也可为群众提供交通、物流、生产生活、产业发展提升等方面多种便利。</t>
  </si>
  <si>
    <t>项目建成后，不仅可解决贫困群众116878人出行难问题，同时也可为贫困群众提供交通、物流、生产生活、产业发展提升等方面多种便利，进而拓宽贫困群众增收渠道。</t>
  </si>
  <si>
    <t>2020年9月20日前</t>
  </si>
  <si>
    <t>2020年10月30日前</t>
  </si>
  <si>
    <t>2020年12月20日前</t>
  </si>
  <si>
    <t>2020年12月30日前</t>
  </si>
  <si>
    <t>叶县2020年非贫困村道路建设项目</t>
  </si>
  <si>
    <t>计划为2个乡镇39个行政村修建道路79.1公里。</t>
  </si>
  <si>
    <t>辛店镇、龙泉乡</t>
  </si>
  <si>
    <t>辛店镇：杨茂吴村、蒋庄村、新丁庄村、常派庄村、杨庄寨村、张寺滩村、辛店村、南房庄、赵寨村、王文成村、卞沟村；龙泉乡：权印、郭吕庄、牛杜庄、北大营、全集、娄凡村、西慕庄村、铁张村、冢张村、小河王、龙泉村、大来庄、赵庄村、齐庄村、汪楼村、年张村、贾庄村、草厂村、南大营村、武庄村、雷岗、白浩庄、南莫庄、半截楼、辛善庄村、李明己、胡营村、单营村等39个行政村</t>
  </si>
  <si>
    <t>项目建成后，不仅可解决群众56494人出行难问题，同时也可为群众提供交通、物流、生产生活、产业发展提升等方面多种便利。</t>
  </si>
  <si>
    <t>项目建成后，不仅可解决贫困群众3854人出行难问题，同时也可为贫困群众提供交通、物流、生产生活、产业发展提升等方面多种便利，进而拓宽贫困群众增收渠道。</t>
  </si>
  <si>
    <t>4、农业局项目</t>
  </si>
  <si>
    <t>叶县2019年农村村级粪污集中处理项目</t>
  </si>
  <si>
    <t>以改善解决村内群众粪污集中处理为目标，计划为15个村配套村级大三格化粪池。</t>
  </si>
  <si>
    <t>17.08万元/个</t>
  </si>
  <si>
    <t>辛店镇、龙泉乡、邓李乡、田庄乡、叶邑镇、辛店镇、仙台镇、水寨乡、保安镇、辛店镇、龚店镇、常村镇、夏李乡、仙台镇等14个乡镇；</t>
  </si>
  <si>
    <t>辛店镇程庄村、龙泉乡小河郭村、邓李乡张高村、田庄乡岗马村、叶邑镇西王庄村、辛店镇南王庄村、仙台镇王吉庄村、水寨乡霍姚村、保安镇杨令庄村、辛店镇岗底村、龚店乡边庄村、龚店乡王营村、常村乡下马村、夏李乡苗庄村、仙台镇盐西村等15个行政村；</t>
  </si>
  <si>
    <t>县农业局</t>
  </si>
  <si>
    <t>该项目实施后，可有效解决项目村级粪污处理化能提，改善村内人居卫生环境条件，惠及群众20563人。</t>
  </si>
  <si>
    <t>该项目可惠及贫困群众3960人</t>
  </si>
  <si>
    <t>2019年12月10日前</t>
  </si>
  <si>
    <t>2019年12月25日前</t>
  </si>
  <si>
    <t>叶县2020年贫困村及贫困发生率较高的村农业提质增效建设项目</t>
  </si>
  <si>
    <t>计划为保安镇4个行政村建设提灌站5处，为田庄乡、廉村镇、任店镇等三个乡镇25个行政村542眼机井进行维修及安装电力配套设施。</t>
  </si>
  <si>
    <t>14.8万元/村</t>
  </si>
  <si>
    <t>保安镇、田庄、廉村镇、任店镇</t>
  </si>
  <si>
    <t>任店镇史营村、任四村、燕庄村、刘岭村、郭营村；保安镇菜屯村、李湾村、冯庵村、余康村；廉村镇刘宋庄村、后王村、路庄村、刘店村、吕庄村、前崔村；田庄康台村、中街村、半坡常村、孙楼庄村、英李村、大张村、张林庄村、梁寨村、尤僚村、大牛庄村、西孙庄村、黄营村、张申庄村、道庄村等29个行政村</t>
  </si>
  <si>
    <t>该项目实施后，可覆盖全县29个贫困村或贫困发生率较高的村，提高其农田水利配套设施，改善群众生产条件，惠及群众32926人。</t>
  </si>
  <si>
    <t>该项目实施后，可覆盖全县29个贫困村或贫困发生率较高的村，提高其农田水利配套设施，改善群众生产条件，惠及贫困群众4975人</t>
  </si>
  <si>
    <t>5、保安镇项目</t>
  </si>
  <si>
    <t>叶县2019年保安镇杨令庄村道路建设</t>
  </si>
  <si>
    <t>计划为保安镇杨令庄村修建村内道路，长2621米，宽4.5米，厚18公分路基平整、水稳层沥青道路。</t>
  </si>
  <si>
    <t>240.47元/平方米</t>
  </si>
  <si>
    <t>保安镇</t>
  </si>
  <si>
    <t>杨令庄村</t>
  </si>
  <si>
    <t>保安镇政府</t>
  </si>
  <si>
    <t>该项目实施后，不仅解决杨令庄村1206人出行难问题，同时可使周边村庄群众出行便捷，惠及群众4329人。</t>
  </si>
  <si>
    <t>该项目实施后，可惠及贫困群众115户456人出行难问题。</t>
  </si>
  <si>
    <t>2020年5月20日前</t>
  </si>
  <si>
    <t>叶县2020年保安镇产业调整打井配套及供水泵站设施建设项目</t>
  </si>
  <si>
    <t>新建机井17眼并配套17套水泵等设备，建设小型提灌泵站一座，铺设输水管网3200米。</t>
  </si>
  <si>
    <t>13.5万元/眼含提灌站及配套设施</t>
  </si>
  <si>
    <t>李湾村、魏岗铺村、前古城村、二村、三村、牛庵村等6个行政村</t>
  </si>
  <si>
    <t>该项目实施后，不仅增加村集体经济收益，同时可鼓励群众通过调整农业种植结构，拓宽增收渠道，产权归村集体经济所有，惠及群众10003人。</t>
  </si>
  <si>
    <t>该项目实施后，可引导鼓励贫困群众通过调整种植结构，拓宽增收渠道，惠及贫困群众552人</t>
  </si>
  <si>
    <t>2020年8月20日前</t>
  </si>
  <si>
    <t>2020年8月30日前</t>
  </si>
  <si>
    <t>2020年10月20日前</t>
  </si>
  <si>
    <t>6、辛店镇项目</t>
  </si>
  <si>
    <t>叶县2019年辛店镇辛店村防护及桥梁建设项目</t>
  </si>
  <si>
    <t>修建道路长度450米，宽4.5米，厚18厘米；两个小桥，长度均为3米，宽4.5米，厚18厘米；护坡长150米，高5米，厚30公分。</t>
  </si>
  <si>
    <t>137万元/村</t>
  </si>
  <si>
    <t>辛店村</t>
  </si>
  <si>
    <t>辛店镇政府</t>
  </si>
  <si>
    <t>该项目实施后，可解决群众日常出行危桥及坍塌安全隐患，惠及群众3115人。</t>
  </si>
  <si>
    <t>该项目实施后可有效解决群众出行难问题，惠及贫困群众39人。</t>
  </si>
  <si>
    <t>2020年4月20日前</t>
  </si>
  <si>
    <t>叶县2020年辛店镇东片区基础设施配套建设项目</t>
  </si>
  <si>
    <t>计划共建设机井6眼及其配套设施，分别为辛店镇油坊李村新打机井各1眼，200米深（包括配套设施）；赵寨村新打机井2眼，井深80米及井深200米（包括配套设施）；东房庄新打机井1眼，120米（包括配套设施）；刘文祥新打机井2眼，井深200米。</t>
  </si>
  <si>
    <t>25万元/眼含配套</t>
  </si>
  <si>
    <t>油坊李、赵寨、东房庄、刘文祥</t>
  </si>
  <si>
    <t>该项目实施后，可增加村集体经济收益，同时向群众传授相关种植技术，引导鼓励群众通过调整种植结构，拓宽增收渠道，惠及群众7078人。</t>
  </si>
  <si>
    <t>该项目实施后，可向贫困群众传授养殖技术，引导鼓励贫困群众发展养殖，脱贫致富，惠及贫困群众1729人。</t>
  </si>
  <si>
    <t>叶县2020年辛店镇岗底村基础设施水井配套建设项目</t>
  </si>
  <si>
    <t>计划新打机井6眼，井深100米并配备水泵、水管等配套设施，</t>
  </si>
  <si>
    <t>9.4万元/眼</t>
  </si>
  <si>
    <t>岗底村</t>
  </si>
  <si>
    <t>该项目实施后，不仅可解决村内群众饮水问题，同时可便于群众日常生产灌溉，惠及群众1052名。</t>
  </si>
  <si>
    <t>该项目实施后，可有效解决村内群众生产生活用水问题，惠及贫困群众409人。</t>
  </si>
  <si>
    <t>2020年3月25日前</t>
  </si>
  <si>
    <t>2020年3月30日前</t>
  </si>
  <si>
    <t>2020年4月25日前</t>
  </si>
  <si>
    <t>叶县2020年辛店镇桐树庄村道路建设项目</t>
  </si>
  <si>
    <t>新建道路长1017米，宽4.5米；厚5厘米柏油路面。配套路基平整，部分路肩培护。</t>
  </si>
  <si>
    <t>589元/米</t>
  </si>
  <si>
    <t>桐树庄村</t>
  </si>
  <si>
    <t>该项目实施后，可解决村内群众日常出行难问题，惠及群众550人。</t>
  </si>
  <si>
    <t>该项目实施后，可解决村内群众日常出行难问题，惠及贫困群众52人。</t>
  </si>
  <si>
    <t>2020年9月30日前</t>
  </si>
  <si>
    <t>7、龙泉乡项目</t>
  </si>
  <si>
    <t>叶县2020年龙泉乡北大营村道路建设项目</t>
  </si>
  <si>
    <t>计划建设村内道路长727米，路面宽4.5米，道路两旁培护路肩各一米，沥青混凝土路面。</t>
  </si>
  <si>
    <t>110/平方米</t>
  </si>
  <si>
    <t>北大营村</t>
  </si>
  <si>
    <t>龙泉乡政府</t>
  </si>
  <si>
    <t>该项目实施后，可解决群众日常出行难问题，惠及群众1259人。</t>
  </si>
  <si>
    <t>该项目实施后可有效解决群众出行难问题，惠及贫困群众77人。</t>
  </si>
  <si>
    <t>8、夏李乡项目</t>
  </si>
  <si>
    <t>叶县2020年夏李乡郭庄村道路及污水治理建设项目</t>
  </si>
  <si>
    <t>计划新建沙坡外村内道路4条，全长1294米，均宽4.5米，厚18厘米，C25混凝土路面；配备污水处理管道1435米。</t>
  </si>
  <si>
    <t>道路586.56元/米
管道140.46元/米</t>
  </si>
  <si>
    <t>夏李乡郭庄村（沙坡外自然村）</t>
  </si>
  <si>
    <t>夏李乡政府</t>
  </si>
  <si>
    <t>该项目实施后，可有效改善村内群众生产生活条件，惠及群众2068人</t>
  </si>
  <si>
    <t>该项目实施后，可惠及贫困群众655人。</t>
  </si>
  <si>
    <t>2020年5月25日前</t>
  </si>
  <si>
    <t>2020年7月25日前</t>
  </si>
  <si>
    <t>2020年7月30日前</t>
  </si>
  <si>
    <t>9、叶邑镇项目</t>
  </si>
  <si>
    <t>叶县2020年叶邑镇蔡庄村道路建设项目</t>
  </si>
  <si>
    <t>计划建设柏油道路1600米，路面宽4.5米，砂石垫层15厘米，水温20厘米，CA13油面5厘米，路面平整262米，砂石垫层1.3米；修建桥梁2座，桥面长7米，宽6米，涵管80厘米。</t>
  </si>
  <si>
    <t>0.12万元/米（平均）</t>
  </si>
  <si>
    <t>叶邑镇蔡庄村</t>
  </si>
  <si>
    <t>叶邑镇政府</t>
  </si>
  <si>
    <t>该项目实施后，将解决蔡庄村群众出行难问题，惠及群众1604人。</t>
  </si>
  <si>
    <t>该项目实施后，可惠及贫困群众49人。</t>
  </si>
  <si>
    <t>2020年6月25日前</t>
  </si>
  <si>
    <t>2020年6月30日前</t>
  </si>
  <si>
    <t>二、产业发展项目</t>
  </si>
  <si>
    <t>1、扶贫办项目</t>
  </si>
  <si>
    <t>叶县2019年“雨露计划”短期技能下半年补助工程</t>
  </si>
  <si>
    <t>计划补助340名贫困户。</t>
  </si>
  <si>
    <t>2000元/人</t>
  </si>
  <si>
    <t>全县18个乡镇</t>
  </si>
  <si>
    <t>涉及全县531个行政村</t>
  </si>
  <si>
    <t>为全县18各乡镇340人贫困群众实施教育补助助学工程</t>
  </si>
  <si>
    <t>无需招标</t>
  </si>
  <si>
    <t>叶县2019年秋季“雨露计划”职业教育补助工程</t>
  </si>
  <si>
    <t>计划补助1000名贫困学生，每人1500元。</t>
  </si>
  <si>
    <t>1500元/人</t>
  </si>
  <si>
    <t>为全县18各乡镇1000人贫困群众实施教育补助助学工程</t>
  </si>
  <si>
    <t>叶县2020年春季“雨露计划”职业教育补助工程</t>
  </si>
  <si>
    <t>计划补助840名贫困学生，每人1500元。</t>
  </si>
  <si>
    <t>为全县18各乡镇840人贫困群众实施短期技能补贴工程</t>
  </si>
  <si>
    <t>叶县2020年“雨露计划”短期技能上半年补助工程</t>
  </si>
  <si>
    <t>计划补助274名贫困户。</t>
  </si>
  <si>
    <t>为全县18各乡镇274人贫困群众实施短期技能补贴工程</t>
  </si>
  <si>
    <t>2、人劳局项目</t>
  </si>
  <si>
    <t>叶县2020年建档立卡贫困户外出务工交通费补贴项目</t>
  </si>
  <si>
    <t>以全县建档立卡外出务工贫困劳动力为重点，通过交通费补助，增加外出务工人员的积极性，减少后顾之忧，增加贫困家庭的收入。</t>
  </si>
  <si>
    <t>600元/人（事实上限补助）</t>
  </si>
  <si>
    <t>涉及全县540个行政村</t>
  </si>
  <si>
    <t>县人劳局</t>
  </si>
  <si>
    <t>增加外出务工人员的积极性，增加贫困家庭收入</t>
  </si>
  <si>
    <t>带动18个乡镇建档立卡贫困劳动力的积极性，惠及贫困群众3500人</t>
  </si>
  <si>
    <t>3、畜牧局项目</t>
  </si>
  <si>
    <t>叶县2020年贫困户生猪养殖项目</t>
  </si>
  <si>
    <t>为全县14400户贫困群众，共养殖生猪15000头，并向全县贫困户传授养殖技术培训，增强贫困群众养殖能力，确保扶贫同扶智相结合</t>
  </si>
  <si>
    <t>1578.2元/户</t>
  </si>
  <si>
    <t>县畜牧局</t>
  </si>
  <si>
    <t>为全县14400户贫困群众养殖生猪15000头，保证其稳定受益，传授养殖技术帮助贫困群众脱贫致富</t>
  </si>
  <si>
    <t>该项目可惠及全县14400户贫困群众，保证其稳定受益，提高养殖技能</t>
  </si>
  <si>
    <t>叶县2020年桑树种植标准化草站建设补助资金</t>
  </si>
  <si>
    <t>计划对建设合格达标的标准化草站实施土地补助，共涉及土地190亩，补助年限自2018年—2020年，共计三年。每亩，年补助标准800元。</t>
  </si>
  <si>
    <t>800元/年、亩</t>
  </si>
  <si>
    <t>柳树王村</t>
  </si>
  <si>
    <t>该项目实施可带动村内群众，通过调整种植结构，增加土地种植效益，惠及群众796人。</t>
  </si>
  <si>
    <t>可带动贫困群众17户，53人调整种植结构，拓宽增收渠道。</t>
  </si>
  <si>
    <t>叶县2020年桑树种植加工车间及配套设施建设项目</t>
  </si>
  <si>
    <t>计划对本村建设的桑构菜、桑构茶等加工车间及配套设施，进行县级补助。</t>
  </si>
  <si>
    <t>30万元/栋（含配套）</t>
  </si>
  <si>
    <t>4、金融办项目</t>
  </si>
  <si>
    <t>叶县2020年贫困户贷款贴息项目</t>
  </si>
  <si>
    <t>计划对1136户贫困群众贷款进行小额贷款贴息</t>
  </si>
  <si>
    <t>2205元/人，年</t>
  </si>
  <si>
    <t>县金融办</t>
  </si>
  <si>
    <t>为贫困群众提供贷款贴息，鼓励贫困群众发展产业，拓宽增收渠道。</t>
  </si>
  <si>
    <t>该项目实施后可惠及贫困群众1136户，3976人。</t>
  </si>
  <si>
    <t>5、林业局项目</t>
  </si>
  <si>
    <t>叶县2019年林业局林产业增收项目</t>
  </si>
  <si>
    <t>计划流转村内土地，种植苗圃，引导群众通过调整农业种植结构，实现特色种植规模，拓宽群众增收渠道。甘刘村391.3亩、霍姚39.7亩、康台270.5亩、程庄20.5亩、南王庄28.3亩、焦庄72.4亩、龚东二村86.3亩</t>
  </si>
  <si>
    <t>15000元/亩（含5年地租，三年管护）</t>
  </si>
  <si>
    <t>廉村镇、水寨乡、田庄乡、辛店镇、龚店镇</t>
  </si>
  <si>
    <t>甘刘村，霍姚村，康台，程庄村、南王庄、焦庄、龚店东二村等7村</t>
  </si>
  <si>
    <t>县林业局</t>
  </si>
  <si>
    <t>项目建成后，产权归所属村集体所有，项目可通过吸纳贫困群众务工拓宽群众收入，同时，保证财政资金投入收益不低于8%惠及群10331人，</t>
  </si>
  <si>
    <t>该项目实施后可带动7个村，惠及贫困群众409户1338人</t>
  </si>
  <si>
    <t>2019年11月10日前</t>
  </si>
  <si>
    <t>2019年11月20日前</t>
  </si>
  <si>
    <t>2019年12月20日前</t>
  </si>
  <si>
    <t>2019年12月30日前</t>
  </si>
  <si>
    <t xml:space="preserve">叶县2020年林产业扶贫增收项目
</t>
  </si>
  <si>
    <t>计划流转村内土地1990亩，种植苗圃，引导群众通过调整农业种植结构，实现特色种植规模，拓宽群众增收渠道。</t>
  </si>
  <si>
    <t>叶邑镇、龙泉乡、仙台镇、田庄乡、马庄乡、辛店镇</t>
  </si>
  <si>
    <t>叶邑镇大乔庄村、段庄村；龙泉乡权印村、龙泉村、小河郭村、北大营村、蔡庄村、慕庄村、莫庄村、胡营村；仙台镇阁老吴村、老程庄村、董庄村；田庄乡柏树李村、岗马村；马庄乡习楼村；辛店镇西徐庄村、桐树庄村等18个行政村</t>
  </si>
  <si>
    <t xml:space="preserve">   </t>
  </si>
  <si>
    <t>项目建成后，产权归所属村集体所有，项目可通过吸纳贫困群众务工拓宽群众收入，同时，保证财政资金投入收益不低于8%惠及群32669人。</t>
  </si>
  <si>
    <t>该项目实施后可带动18个村，惠及贫困群众3815人</t>
  </si>
  <si>
    <t>6、住建局项目</t>
  </si>
  <si>
    <t>叶县2020年村集体经济标准化厂房变压器及配套工程项目</t>
  </si>
  <si>
    <t>为我县39个村集体经济标准化厂房敷设电缆、水泥线杆组立，架空电线敷设，安装避雷器，安装隔离开关、变压器等。</t>
  </si>
  <si>
    <t>9.7万元/村</t>
  </si>
  <si>
    <t>项目涉及全县11个乡镇</t>
  </si>
  <si>
    <t>39个贫困村</t>
  </si>
  <si>
    <t>县住建局</t>
  </si>
  <si>
    <t>该项目实施后，产权归项目村所有，可有效增强村集体经济标准化车间招商优势，保证群众家门口务工，财政投入资金收益不低于8%，惠及群众92209人</t>
  </si>
  <si>
    <t>该项目实施后，可惠及贫困群众19150人</t>
  </si>
  <si>
    <t>2019年9月10日前</t>
  </si>
  <si>
    <t>7、农业局项目</t>
  </si>
  <si>
    <t>叶县2020年农业种植结构调整引导扶持项目</t>
  </si>
  <si>
    <t>计划实施农业结构调整，重点扶持扶持范围为优质小麦、优质蔬菜、食用菌和中草药等鼓励群众通过种植结构调整，增加土地种植收益。</t>
  </si>
  <si>
    <t>每亩补贴100—200元</t>
  </si>
  <si>
    <t>全县11个贫困乡（镇）</t>
  </si>
  <si>
    <t>全县123个贫困村</t>
  </si>
  <si>
    <t>为全县11个重点乡镇实施种植结构调整，项目实施后可有效引导鼓励村内群众，通过多元化种植，增加土地种植效益，拓宽增收渠道，预计每户增收1000元，惠及群众165739人。</t>
  </si>
  <si>
    <t>为全县11个重点乡镇实施种植结构调整，项目实施后可有效引导鼓励村内群众，通过多元化种植，增加土地种植效益，拓宽增收渠道。惠及贫困群众13162户，50987人。</t>
  </si>
  <si>
    <t>叶县2019年叶邑镇产业发展高标准农田配套设施建设项目</t>
  </si>
  <si>
    <t>建设面积2.4万亩。主要建设内容：土壤改良、灌溉与排水、农田输配电工程、田间道路、农业科技措施、机电设备及安装工程。</t>
  </si>
  <si>
    <t>1600元/亩</t>
  </si>
  <si>
    <t>涉及叶邑镇</t>
  </si>
  <si>
    <t>老鸦张村、大桥庄村、朱岗村、兰庄村、邮停村、梅湾村、吴圪垱村、收金店村、赵庄村、金湾村、北水城村、沈湾村、连湾村等13个行政村。</t>
  </si>
  <si>
    <t>该项目实施后可解决13个行政村2.4万亩土地实施高标准农田建设配套，改善土地种植效益，引导群众调整农业种植结构，拓宽增收渠道。项目产权归村集体经济所有，惠及群众17499人。</t>
  </si>
  <si>
    <t>项目可惠及贫困群众3651人</t>
  </si>
  <si>
    <t>叶县2019年产业发展高标准农田道路及机井建设项目</t>
  </si>
  <si>
    <t>建设面积3.9万亩，主要建设内容硬化水泥道路及铺设沥青道路23.44公里；新打机井及井台井堡344眼；地埋管63800米。</t>
  </si>
  <si>
    <t>道路607.5元/米(均价）
机井26580元/眼，含井台井堡（均价）地埋管52元/米(均价）</t>
  </si>
  <si>
    <t>涉及叶邑镇、龙泉乡、廉村镇</t>
  </si>
  <si>
    <t>叶邑镇沈湾村、连湾村、段庄村、北水城村、水郭村、蔡庄村、思诚村、万渡口村、西王庄村、孟庄村等10个行政村；龙泉乡权印村、郭吕庄村、北大营村、全集村、牛杜庄村、娄凡村、西慕庄村7个行政村；廉村镇谷东村、新顾村、高柳村、齐庄村、二郎庙村、老龚庄村、韩庄村、韩桥村等8个行政村。</t>
  </si>
  <si>
    <t>该项目实施后可解决25个行政村3.9万亩土地实施高标准农田建设配套，改善土地种植效益，引导群众调整农业种植结构，拓宽增收渠道。项目产权归村集体经济所有，惠及群众20563人。</t>
  </si>
  <si>
    <t>项目可惠及贫困群众3960人</t>
  </si>
  <si>
    <t>8、发改委项目</t>
  </si>
  <si>
    <t>叶县2020年贫困村优质粮食深加工项目</t>
  </si>
  <si>
    <t>项目内容为购置日产量110吨全自动挂面生产包装流水线2条，配套生产设备工具、研 发及检验设备等。</t>
  </si>
  <si>
    <t>7.3万元/村</t>
  </si>
  <si>
    <t>涉及全县11个乡镇</t>
  </si>
  <si>
    <t>项目涵盖全县123个贫困村，辐射部分连片贫困发生率较高的村。</t>
  </si>
  <si>
    <t>县发改委</t>
  </si>
  <si>
    <t>该项目实施后，不仅可引导扶持村内群众通过调整种植结构，增加土地种植效益，同时，发展壮大村集体经济。产权归项目村集体经济所有，收益保证不低于财政投资部分8%，惠及群众168076人。</t>
  </si>
  <si>
    <t>项目实施后不仅可引导贫困群众通过调整种植结构，拓宽增收渠道，惠及贫困群众52449人。</t>
  </si>
  <si>
    <t>2020年8月15日前</t>
  </si>
  <si>
    <t>2020年8月25日前</t>
  </si>
  <si>
    <t>2020年11月30日前</t>
  </si>
  <si>
    <t>9、保安镇项目</t>
  </si>
  <si>
    <t>叶县2019年保安镇陈岗、牛庵村集体经济加工项目</t>
  </si>
  <si>
    <t>项目总投资为355万元，其中一是财政投资部分175万元，建设加工车间厂房520㎡；二是自筹资金180万元，建设加工厂房200平方米，购置加工设备，建设管理房、消毒间等设施。</t>
  </si>
  <si>
    <t>87.5万元/村</t>
  </si>
  <si>
    <t>保安镇陈岗村、牛庵村</t>
  </si>
  <si>
    <t>该项目实施后，不仅可增加村集体经收益，同时可解决60名群众务工问题，提高群众农业种植效益，拓宽增收渠道，产权归村集体经济所有，收益保证不低于财政投入资金8%，惠及群众3600人，预估每户可增收200元。</t>
  </si>
  <si>
    <t>该项目实施后，可引导群众鼓励群众调整种植结构，招收贫困群众务工，惠及群众657人。</t>
  </si>
  <si>
    <t>叶县2019年保安镇村集体经济林果种植机井灌溉配套设施建设项目</t>
  </si>
  <si>
    <t>为该项目实施林果种植机井灌溉，计划建设打机井47眼，及其灌溉配套设施。</t>
  </si>
  <si>
    <t>8万元/眼含配套设施</t>
  </si>
  <si>
    <t>罗冲村、辛庄村、报沟村、官庄村、李湾村、柳庄村、杨令庄村</t>
  </si>
  <si>
    <t>该项目实施后，不仅增加村集体经济收益，同时可鼓励群众通过调整农业种植结构，拓宽增收渠道，产权归村集体经济所有，收益保证不低于财政投入资金8%，惠及群众8100人，预估每户可增收200元。</t>
  </si>
  <si>
    <t>该项目实施后，可引导鼓励贫困群众通过调整种植结构，拓宽增收渠道，惠及贫困群众1446人</t>
  </si>
  <si>
    <t>叶县2020年保安镇烟叶种植配套设施建设项目</t>
  </si>
  <si>
    <t xml:space="preserve">新建烟叶炕房75座，
每座33.3平方米，含一套烤烟设备
</t>
  </si>
  <si>
    <t>5万元/座</t>
  </si>
  <si>
    <t>二村、夏园、三村、牛庵</t>
  </si>
  <si>
    <t>该项目实施后，可引导鼓励村内群众通过种植结构调整增加土地种植效益，惠及群众2080人。</t>
  </si>
  <si>
    <t>该项目可惠及贫困群众308人。</t>
  </si>
  <si>
    <t>叶县2020年保安镇罗冲村村集体经济养羊场建设项目</t>
  </si>
  <si>
    <t>项目总投资为490万元，其中一是财政投资244万元，建设养舍2栋，每栋长80.5米，宽12.5米，高7.8米。羊舍内部建设水泥漏类板式羊床、羊床栏杆、羊舍内中心道路及水电设施等；二是自筹资金250万元，建设围墙、管理房、消毒房、青储池、凉粪棚、场内供水管道、场内道路、活动场等。</t>
  </si>
  <si>
    <t>罗冲村</t>
  </si>
  <si>
    <t>该项目实施后，可增加村集体经济收益，同时向群众传授相关养殖技术，引导鼓励群众通过畜牧养殖拓宽增收渠道，惠及群众1392人。</t>
  </si>
  <si>
    <t>该项目实施后，可向贫困群众传授养殖技术，引导鼓励贫困群众发展养殖，脱贫致富，惠及贫困群众120人。</t>
  </si>
  <si>
    <t>10、辛店镇项目</t>
  </si>
  <si>
    <t>叶县2019年辛店镇铁佛寺村市派第一书记村集体经济废弃房屋改造项目</t>
  </si>
  <si>
    <t>计划对村内集体经济进行房屋改造，通过租赁发展壮大村集体经济，计划对屋顶隔热治漏105平方安装彩钢瓦、楼梯修复重建、室内安装门14个，窗28个），院内地坪150平方、新建厕所2间15平方、安装院内大门，垒砖砌墙20平方，新建厨房2间30平方。</t>
  </si>
  <si>
    <t>20万/村</t>
  </si>
  <si>
    <t>辛店镇铁佛寺</t>
  </si>
  <si>
    <t>该项目实施后，产权归村集体经济所有，收益保证不低于财政投入资金8%，惠及群众764人</t>
  </si>
  <si>
    <t>该项目实施后，可有效改善群众生产生活条件，可惠及贫困群众312人</t>
  </si>
  <si>
    <t>2020年4月30日前</t>
  </si>
  <si>
    <t>叶县2019年辛店镇赵沟村集体经济标准化厂房配套设施建设项目</t>
  </si>
  <si>
    <t>计划厂区内外场地平整、场地硬化、排水设施、围墙、打井、新建厕所、连接道路及厂区内道路等配套设施建设</t>
  </si>
  <si>
    <t>150/村</t>
  </si>
  <si>
    <t>赵沟村</t>
  </si>
  <si>
    <t>该项目实施可吸纳该村群众务工，产权归村集体经济所有，收益保证不低于财政投入资金8%，惠及群众802人。</t>
  </si>
  <si>
    <t>该项目实施后可惠及贫困群66人</t>
  </si>
  <si>
    <t>叶县2019年辛店镇（绿筑菌业）双孢菇基地配套设施项目</t>
  </si>
  <si>
    <t>计划安装变压器（sll-400KVA）两台，深井两眼分别为220米、300米</t>
  </si>
  <si>
    <t>105万元/村</t>
  </si>
  <si>
    <t>叶县2020年辛店镇常派庄村村集体经济林果种植项目</t>
  </si>
  <si>
    <t>计划新建林果灌溉机井18眼，井深100米，直径30公分及其水泵等配套设施，安装诱虫灯100盏。</t>
  </si>
  <si>
    <t>7.2万元/眼含配套</t>
  </si>
  <si>
    <t>常派庄村</t>
  </si>
  <si>
    <t>该项目实施后，不仅可扶持鼓励村集体经济发展，同时项目可带动1810名群众调整种植结构，拓宽增收渠道，产权归村集体经济所有，预估每户可增收300元。</t>
  </si>
  <si>
    <t>该项目实施后，可引导贫困群众，进行种植结构调整，拓宽增收渠道，惠及贫困群众426人。</t>
  </si>
  <si>
    <t>2019年10月17日前</t>
  </si>
  <si>
    <t>2019年11月21日前</t>
  </si>
  <si>
    <t>叶县2020年辛店镇南王庄村村集体经济红薯深加工基地产业项目</t>
  </si>
  <si>
    <t>项目总投资645万元，其中一是财政投资316万元，建设生产加工车间1369.86㎡。其中：1.红薯片、干、丁加工车间216㎡；2.淀粉储藏车间90㎡；3.全封闭烘干车间90㎡；4.淀粉生产车间510㎡；5.粉丝车间170㎡；6.包装车间216㎡及其他配套用房77.86㎡；二是自筹资金329万元，建设1.蒸汽锅炉：建筑面积29.03m²；2.门卫室，建筑面积18m²，高度3m；3.生活及办公用房，建筑面积318.5m²。</t>
  </si>
  <si>
    <t>316万元/村</t>
  </si>
  <si>
    <t>辛店镇南王庄村</t>
  </si>
  <si>
    <t>该项目实施后，可使辛店镇国家地理标识红薯种植利益实现最大化，同时可实现全镇红薯深加工，鼓励群众调整种植结构，拓宽增收渠道，产权归村集体经济所有，收益保证不低于财政投入资金8%，惠及群众50744人。</t>
  </si>
  <si>
    <t>该项目实施后，可引导鼓励贫困群众通过种植、加工等产业拓宽增收渠道，惠及贫困群众12200人。</t>
  </si>
  <si>
    <t>叶县2020年辛店镇岗底村村集体经济花菇蔬菜种植项目</t>
  </si>
  <si>
    <t>项目总投资59万元，其中一是财政投资29万元，建设大棚6个，长50米，宽7.5米，占地375平方钢结构大棚，棚高3米配备棚内喷灌设施；二是自筹资金30万元，建设生产用房70平方，砖铺路300平方，配备空调一台、电动车一辆、安装监控、围墙，新打机井一眼，深100米及配套设施。</t>
  </si>
  <si>
    <t>5.8万元/座</t>
  </si>
  <si>
    <t>该项目实施后，不仅可扶持鼓励村集体经济发展，同时项目可带动1052名群众调整种植结构，拓宽增收渠道，预估每户可增收300元。</t>
  </si>
  <si>
    <t>该项目实施后，可引导贫困群众，进行种植结构调整，拓宽增收渠道，惠及贫困群众409人。</t>
  </si>
  <si>
    <t>2020年4月26日前</t>
  </si>
  <si>
    <t>2020年5月26日前</t>
  </si>
  <si>
    <t>叶县2020年辛店镇丁庄村村集体经济驴胶深加工项目</t>
  </si>
  <si>
    <t>项目总投资306万元，其中一是财政投资部分150万元，建设1#养殖棚长48米，宽6.25米，高3.5米，300平方米；2#养殖棚长48米，宽11米，高3.5米，528平方米；加工车间长56米，宽11米，高3.8米，616平方米；二是自筹资金156万元，建设石磨房长56米，宽11米，高3.8米，616平方米；饲料加工棚长51米，宽8米，高3.5米，408平方米；办公室长19.8米，宽7.5米，高3.5米，148.5平方米。</t>
  </si>
  <si>
    <t>150万元/座</t>
  </si>
  <si>
    <t>丁庄村</t>
  </si>
  <si>
    <t>该项目实施后，不仅可扶持鼓励村集体经济发展，财政投资建设部分产权归村集体经所有，其年收益不低于8%。同时项目可带动村内群众通过畜牧饲养拓宽增收渠道，惠及群众776人。</t>
  </si>
  <si>
    <t>该项目实施后，可引导鼓励村内贫困群众通过畜牧养殖、就近务工拓宽增收渠道，惠及群众206人。</t>
  </si>
  <si>
    <t>2020年7月5日前</t>
  </si>
  <si>
    <t>叶县2020年辛店镇东柳庄村村集体经济平菇种植项目</t>
  </si>
  <si>
    <t>项目总投资104万元，其中一是财政投资48万元，建设1#大棚7个，长42米，宽8.5米；2#1个，长40米、宽8.5米；3#大棚4个，长42米、宽8.5米；二是自筹资金56万元，建设4#大棚5个，长42米、宽8.5米；四4-2#大棚1个，长26米、宽8.5米；5#大棚2个，长90米、宽8.5米。</t>
  </si>
  <si>
    <t>4万元/座</t>
  </si>
  <si>
    <t>东柳庄村</t>
  </si>
  <si>
    <t>该项目实施后，不仅可扶持鼓励村集体经济发展，财政投资建设部分产权归村集体经所有，其年收益不低于8%。同时项目可带动村内群众通过种植结构调整拓宽增收渠道，惠及群众1115人。</t>
  </si>
  <si>
    <t>该项目实施后，可引导鼓励村内贫困群众通过种植结构调整、就近务工拓宽增收渠道，惠及群众545人。</t>
  </si>
  <si>
    <t>2020年9月11日前</t>
  </si>
  <si>
    <t>11、任店镇项目</t>
  </si>
  <si>
    <t>叶县2019年任店镇韭菜产业种植基地项目。</t>
  </si>
  <si>
    <t>项目总投资839万元，其中一是财政投资418.47万元，建设1、后营村项目区：连栋温室1个，面积4800m²；2、月庄村项目区：塑料大棚1长60米宽10米24个；砂石道路共3565㎡；开挖60m水井1眼，配套无塔水罐，浇水系统96处；二是自筹资金420万元，建设1.后营村项目区：2号塑料大棚8个，长57米，宽8米；3号塑料大棚6个，长73米，宽8米；4号塑料大棚2个，长62米，宽8米；12号彩钢瓦房1栋，长17米*7.36米，合计125.12平方米；11号彩钢瓦房1个，长38.1米*10米，合计381平方米；小拱棚268个，长30米，宽1.7米；室外灌溉系统及设备购置、安装；围墙478.54m×2.4m；大门1个宽10米，高9.9米。2.月庄村项目区：植物围墙工程(木槿树)8900米；砼硬化道路共708.95㎡；1—9号彩钢瓦房共9个，长11米*4米，合计396平方米；10号彩钢瓦房1个，长16米*4.2米，合计67.2平方米；室外灌溉系统及相关配套设备。</t>
  </si>
  <si>
    <t>109.25万元/村</t>
  </si>
  <si>
    <t>任店镇</t>
  </si>
  <si>
    <t>月庄、后营村、中期营、史营村</t>
  </si>
  <si>
    <t>任店镇政府</t>
  </si>
  <si>
    <t>项目带动周边群众6050人调整种植结构，发展韭菜种植，同时可就近解决群众务工问题，预计项目建成后，产权归村集体经济所有，收益保证不低于财政投入资金8%。</t>
  </si>
  <si>
    <t>计划可带动76人贫困群众发展种植业，同时累计带动全镇36个行政村，795户贫困户进行种植结构调整，拓宽增收渠道。</t>
  </si>
  <si>
    <t>叶县2019年任店镇柳营村上海青种植产业基地项目</t>
  </si>
  <si>
    <t>项目总投资312.41万元，其中一是财政投资195.18万元，建设钢结构蔬菜种植大棚42座，宽7.76米；二是自筹资金117.23万元，建设钢结构蔬菜种植大棚11座，单座大棚长75米，宽7.76米；无塔供水1座，灌溉主管道PPR-DN70共523.4米，PPR-DN100共236米。</t>
  </si>
  <si>
    <t>100万元/村</t>
  </si>
  <si>
    <t>柳营村、灰河营</t>
  </si>
  <si>
    <t>项目带动周边群众3514人调整种植结构，传授种植技术发展蔬菜及中草药种植，产权归村集体经济所有，收益保证不低于财政投入资金8%。</t>
  </si>
  <si>
    <t>计划可带动36人贫困群众发展种植业，同时累计带动全镇36个行政村，795户贫困户进行种植结构调整，拓宽增收渠道。</t>
  </si>
  <si>
    <t>2020年1月20日前</t>
  </si>
  <si>
    <t>12、龙泉镇项目</t>
  </si>
  <si>
    <t>叶县2019年龙泉乡村集体经济花菇、香菇种植项目</t>
  </si>
  <si>
    <t>项目总投资900万元，其中一是财政投资200万元，在草厂村新建椭圆形框架结构香菇大棚9座，每座长52米，宽16米，高4.5米（含棚内砖铺道路，薄膜，棉被，风机，卷帘等配套设施）；钢结构骨架，阻燃岩板材质冷库一座，长42米，宽12米，高4.5米；二是自筹资金700万元，建设大棚20个（50*8米），小棚20个（25*6米），厂房、办公区建设，机械设备等。</t>
  </si>
  <si>
    <t>40万元/村</t>
  </si>
  <si>
    <t>龙泉乡草厂村、贾庄村、南大营村、武庄村、沈庄村</t>
  </si>
  <si>
    <t>该项目实施后，不仅可扶持鼓励村集体经济发展，同时项目可带动7252名群众调整种植结构，拓宽增收渠道，产权归村集体经济所有，收益保证不低于财政投入资金8%。</t>
  </si>
  <si>
    <t>该项目实施后，可引导贫困群众，进行种植结构调整，拓宽增收渠道，惠及贫困群众693。</t>
  </si>
  <si>
    <t>叶县2019年龙泉乡村集体经济绿瑞农业发展项目</t>
  </si>
  <si>
    <t>项目总投资400万元，其中一是财政投资200万元，在大湾张村新建田间道路325米，宽3米，厚18厘米；育苗大棚5座，长95米，高12米；喷管管道2万米；灌溉泵站4座，每座54平方米；蔬菜分拣包装车间长40.08米，宽9米，高4.5米，共356平方米；二是自筹资金200万元，建设工人宿舍、餐厅、洗浴设备、仓库、办公室，总面积3500平方米。</t>
  </si>
  <si>
    <t>龙泉乡大湾张村、大来庄、齐庄村、赵庄村、王娄村</t>
  </si>
  <si>
    <t>该项目实施后，不仅可扶持鼓励村集体经济发展，同时项目可带动6861名群众调整种植结构，拓宽增收渠道，产权归村集体经济所有，收益保证不低于财政投入资金8%。</t>
  </si>
  <si>
    <t>该项目实施后，可引导贫困群众，发展养殖业拓宽增收渠道，惠及贫困群众815人。</t>
  </si>
  <si>
    <t>13、常村镇项目</t>
  </si>
  <si>
    <t>叶县2019年常村镇西刘庄村村集体经济养猪综合体供水配套设施建设项目</t>
  </si>
  <si>
    <t>村集体经济养猪综合体建设配套供水设备，计划打井（400m深，含井台）、供水塔、压力罐、潜水泵、铁皮防雨棚、管道开挖及回填、铁大门等配套设施；</t>
  </si>
  <si>
    <t>66.32万元/村</t>
  </si>
  <si>
    <t>常村镇西刘庄村</t>
  </si>
  <si>
    <t>常村镇政府</t>
  </si>
  <si>
    <t>该项目实施后，可增加村集体经济收益，同时向群众传授相关养殖技术，鼓励群众发展养殖拓宽增收渠道，产权归村集体经济所有，收益保证不低于财政投入资金8%，惠及群众886人。</t>
  </si>
  <si>
    <t>该项目实施后，可向贫困群众传授养殖技术，引导鼓励贫困群众发展养殖，脱贫致富，惠及贫困群众336人。</t>
  </si>
  <si>
    <t>2020年1月30日前</t>
  </si>
  <si>
    <t>叶县2019年常村镇杨林庄村村集体经济托牛所扩建项目</t>
  </si>
  <si>
    <t>新建钢结构牛舍1200平方米，钢结构干草棚150平方米，砖混沉淀池200立方米</t>
  </si>
  <si>
    <t>常村镇杨林庄村</t>
  </si>
  <si>
    <t>该项目实施后，可增加村集体经济收益，同时向群众传授相关养殖技术，引导鼓励群众通过畜牧养殖拓宽增收渠道，产权归村集体经济所有，收益保证不低于财政投入资金8%，惠及群众1111人。</t>
  </si>
  <si>
    <t>该项目实施后，可向贫困群众传授养殖技术，引导鼓励贫困群众发展养殖，脱贫致富，惠及贫困群众211人。</t>
  </si>
  <si>
    <t>叶县2019年常村镇月台村村集体经济艾草加工项目</t>
  </si>
  <si>
    <t>新建钢结构艾草大棚两个1500平方米，挖沟渠埋设自来水管道630米。</t>
  </si>
  <si>
    <t>25万元/座</t>
  </si>
  <si>
    <t>常村镇月台村</t>
  </si>
  <si>
    <t>该项目实施后，可增加村集体经济收益，同时引导鼓励群众通过艾草种植，调整农业种植结构，拓宽增收渠道。产权归村集体经济所有，收益保证不低于财政投入资金8%，惠及群众1614人。</t>
  </si>
  <si>
    <t>该项目实施后，可鼓励贫困群众调整农业种植结构，汇集贫困群众438人。</t>
  </si>
  <si>
    <t>14、邓李乡项目</t>
  </si>
  <si>
    <t>叶县2019年邓李乡妆头村村集体经济恒温棚葡萄促早栽培建设项目</t>
  </si>
  <si>
    <t>建设规模为8m*130m*3.2m温棚30座及棚内配套，购葡萄苗11700棵，肥水一体化设备一套，基地护栏887m,园中道路310m，购大棚王拖拉机1台，耙草机3台，建管理房150m2，流转土地60亩。</t>
  </si>
  <si>
    <t>72.9万元/村</t>
  </si>
  <si>
    <t>邓李乡妆头村、杜杨村、泥河张村</t>
  </si>
  <si>
    <t>邓李乡政府</t>
  </si>
  <si>
    <t>该项目实施后，不仅可增加村集体经收益，同时可提高群众农业种植效益，拓宽增收渠道，产权归村集体经济所有，收益保证不低于财政投入资金8%，惠及群众3604人。</t>
  </si>
  <si>
    <t>该项目实施后，可引导群众鼓励群众调整种植结构，招收贫困群众务工，惠及群众1687人。</t>
  </si>
  <si>
    <t>叶县2019年邓李乡尚闫村村集体经济养牛场建设项目</t>
  </si>
  <si>
    <t>建设存栏300头、30m×18m牛棚4座，围墙322m,大门一座，场内硬化300㎡，长30m牛槽4座，10m×60m草料棚1座，栓牛钢管长400m,管理及原料加工间108.9㎡，新打机井一眼及配套等。</t>
  </si>
  <si>
    <t>34.85万元/村</t>
  </si>
  <si>
    <t>邓李乡尚闫村、璋环寺村、董平村、北碾张村</t>
  </si>
  <si>
    <t>该项目实施后，不仅可增加村集体经收益，同时可引导鼓励群众发展养殖业，拓宽增收渠道，产权归村集体经济所有，收益保证不低于财政投入资金8%，惠及群众5002人。</t>
  </si>
  <si>
    <t>该项目实施后，可引导群众鼓励群众调整种植结构，招收贫困群众务工，惠及群众170人。</t>
  </si>
  <si>
    <t>叶县2020年邓李乡孙寨村塑料温棚葡萄栽培项目</t>
  </si>
  <si>
    <t>项目总投资153.2万元，其中财政投资75万元，建设8m*90m*3.2m温棚13座及配套；二是自筹资金78.2万元，建设8m*90m*3.2m温棚11座及配套，新建10t无塔供水及配套，铺设低压地埋线600m，购6480株葡萄苗，修矿渣路宽4m，厚18cm，长150m，修建护栏690m。</t>
  </si>
  <si>
    <t>75万元/村</t>
  </si>
  <si>
    <t>孙寨村</t>
  </si>
  <si>
    <t>该项目实施后，不仅可扶持鼓励村集体经济发展，同时项目可带动547名群众调整种植结构，拓宽增收渠道，产权归村集体经济所有，收益保证不低于财政投入资金8%。</t>
  </si>
  <si>
    <t>该项目实施后，可引导贫困群众，进行种植结构调整，拓宽增收渠道，惠及贫困群众74人。</t>
  </si>
  <si>
    <t>叶县2020年邓李乡吕庄村高油酸花生种植项目</t>
  </si>
  <si>
    <t>项目总投资257.05万元，其中一是财政投资120万元，建设15m*50m*5m仓库1座，19.5m*5.5m 彩板办公室用房107.25m2 ，硬化厚18cm，砼c25,场地1500m2。购置沃德4HJL-3A花生捡拾机2台；自筹资金137.05万元，建设管理房30m2，大门1座，围墙厚0.24m，高2.8m，长64.5m，透绿围墙30m。购置石家庄三立5XFZ-40复式风筛比重精选机一台，河南董珅机械人字带输送机2台，电子地磅1台，东方红LY1100拖拉机1台，豪丰1GKNH—230旋耕机1台，汝南1L—335铧式犁1台，山东鲁工L938加高4.5m抓草机1台，福田五星小金刚三轮25马力2台，谷王4LZ-8B1小麦收割机1台，奥驰V6运输车辆1台，富鑫4HZ-1300GSA型干湿两用花生摘果机4台，HRL26型花生去杂机2台，FX-20000型花生脱粒机2台，亚澳2BFG-13(230)旋耕施肥播种机1台。</t>
  </si>
  <si>
    <t>120万元/村</t>
  </si>
  <si>
    <t>吕楼村</t>
  </si>
  <si>
    <t>该项目实施后，不仅可扶持鼓励村集体经济发展，同时项目可带动2177名群众调整种植结构，拓宽增收渠道，产权归村集体经济所有，收益保证不低于财政投入资金8%。</t>
  </si>
  <si>
    <t>该项目实施后，可引导贫困群众，进行种植结构调整，拓宽增收渠道，惠及贫困群众133人。</t>
  </si>
  <si>
    <t>叶县2020年邓李乡邓李村花生项目</t>
  </si>
  <si>
    <t>项目总投资107.198万元，其中一是财政投资部分52万元，建设10m*30m*5m仓库1座，硬化厚18cm，砼c25,场地500m2，谷王4LZ-8B1小麦收获机1台；二是自筹资金55.198万元，建设管理房30m2，大门1座，围墙厚0.24m，高2.8m，长95m，购置东方红LX1804拖拉机1台，源信1LF440翻转犁1台，豪丰IJH—220还田机（双轴传动）1台，亚澳2BFG—15（270）旋耕施肥播种机1台，豪丰4HW-230花生挖掘机1台，谷王9YF-2200牵引式方捆打捆机1台，豪丰1SP-360深松机1台。</t>
  </si>
  <si>
    <t>52万元/村</t>
  </si>
  <si>
    <t>邓李村</t>
  </si>
  <si>
    <t>该项目实施后，不仅可扶持鼓励村集体经济发展，同时项目可带动830名群众调整种植结构，拓宽增收渠道，产权归村集体经济所有，收益保证不低于财政投入资金8%。</t>
  </si>
  <si>
    <t>该项目实施后，可引导贫困群众，进行种植结构调整，拓宽增收渠道，惠及贫困群众40人。</t>
  </si>
  <si>
    <t>2020年6月10日前</t>
  </si>
  <si>
    <t>2020年7月10日前</t>
  </si>
  <si>
    <t>2020年7月31日前</t>
  </si>
  <si>
    <t>15、廉村镇项目</t>
  </si>
  <si>
    <t>叶县2019年廉村镇辣椒深加工项目</t>
  </si>
  <si>
    <t>计划新建一是钢结构生产车间一栋，16间1层框架结构，共2449.76㎡；二是购买设备4吨GYB100A-4SQ锅炉一台；高压蒸煮罐及操作平台2台；2000L真空浓缩罐1台；调配罐2台；1000L热水罐1台；均质机1台；胶体磨、粉碎机各1台；推车11个；升降平台2个；搅拌锅、500型下凹16公分真空封口机、LX3A-60转子泵各1台；2KX-1单头真空旋盖机1台；BTB-A单标圆瓶贴标机1台；200L、直径1000MM全自动行星炒锅2台；深140米，口径50mm水井，含深水泵及配套设施；900型高压灭菌锅；300㎡制冷机一台；以及上述机械购买安装所需配套部件。</t>
  </si>
  <si>
    <t>31.3万元/村</t>
  </si>
  <si>
    <t>沙渡口村（并辐射带动全镇15个行政村）</t>
  </si>
  <si>
    <t>廉村镇政府</t>
  </si>
  <si>
    <t>项目可带动该村群众18253户，63888人发该村群众发展种植产业，拓宽增收渠道，产权归村集体经济所有，收益保证不低于财政投入资金8%，</t>
  </si>
  <si>
    <t>该项目可带动全乡贫困群众1292户6912人，发展种植，拓宽增收渠道。</t>
  </si>
  <si>
    <t>16、水寨乡项目</t>
  </si>
  <si>
    <t>叶县2019年水寨桃奉村省派第一书记村集体经济养殖产业建设项目</t>
  </si>
  <si>
    <t>桃奉村计划建设生态农业一处，投资50万元，建设465只肉兔场，采取自繁形式，年出栏2.1万只，兔粪用来给自有果园作肥料。</t>
  </si>
  <si>
    <t>50万元/村</t>
  </si>
  <si>
    <t>桃奉村</t>
  </si>
  <si>
    <t>水寨乡政府</t>
  </si>
  <si>
    <t>该项目实施后，不仅可增加村集体经济收益，同时引导群众积极调整农业种植结构惠及群众1783人，产权归村集体经济所有，收益保证不低于财政投入资金8%，</t>
  </si>
  <si>
    <t>该项目可引导贫困群众通过调整农业种植结构，拓宽增收渠道，惠及贫困群众100户、386人。</t>
  </si>
  <si>
    <t>叶县2020年水寨乡灰河郭村村集体经济标准化厂房集中配套建设项目</t>
  </si>
  <si>
    <t>新建机井2眼及配套设施；厂区供电线路架空线路，配10米5根电线杆，导线架设绝缘铝绞线约2.9Km，架设杆上500KVA变压器；新修主干道长237米，宽4米，厚18厘米；新修桥涵一个，长12米，宽7米；新建仓库230平方等必要的配套设施。</t>
  </si>
  <si>
    <t>15.8万元/村</t>
  </si>
  <si>
    <t>灰河郭村、董刘村、伍刘村、屈庄村、余寨村、南坡王、桃奉宋等7个行政村。</t>
  </si>
  <si>
    <t>该项目实施后，可增强村集体经济标注化厂房竞争优势，提高厂房租赁效益。项目建设产权归村集体经济所有，收益保证不低于财政投入资金8%，惠及群众6924人。</t>
  </si>
  <si>
    <t>该项目实施后可有效增强标准化厂房竞争力，吸纳贫困群众就近务工，惠及贫困群众1630人。</t>
  </si>
  <si>
    <t>17、夏李乡项目</t>
  </si>
  <si>
    <t>叶县2019年夏李乡苗庄村市派第一书记村集体经济仓储库房建设项目</t>
  </si>
  <si>
    <t>建设仓储房一座共220平方，长22米、宽10米、高4米、彩钢结构。</t>
  </si>
  <si>
    <t>20万元/村</t>
  </si>
  <si>
    <t>夏李乡苗庄村</t>
  </si>
  <si>
    <t>该项目实施后，不仅可增加村集体经济收入，同时鼓励引导群众通过产业发展拓宽增收渠道，解决群众就近务工难问题，惠及群众745人。产权归村集体经济所有，收益保证不低于财政投入资金8%。</t>
  </si>
  <si>
    <t>该项目实施后，可引导贫困群众通过小型产业发展拓宽增收渠道，同时可解决贫困群众就近务工难问题，惠及贫困群众57人、225户。</t>
  </si>
  <si>
    <t>18、洪庄杨镇项目</t>
  </si>
  <si>
    <t>叶县2020年洪庄杨镇“两瓜一菜”大棚建设项目</t>
  </si>
  <si>
    <t>项目总投资489万元，其中一是财政投资244万元，建设薄膜温室大棚10m*80m共计36个；二是自筹资金245万元，建设薄膜温室大棚10m*80m共计6个；温室育苗大棚50m*18m一个、160m*18m一个；及配套设施。</t>
  </si>
  <si>
    <t>10.6万元/座</t>
  </si>
  <si>
    <t>裴昌庙村、麦刘村</t>
  </si>
  <si>
    <t>洪庄杨镇政府</t>
  </si>
  <si>
    <t>该项目实施后，不仅可增加村集体经济收益，同时鼓励引导群众通过调整种植结构、园区务工拓宽增收渠道，惠及群众3540人。产权归村集体经济所有，收益保证不低于财政投入资金8%。</t>
  </si>
  <si>
    <t>该项目实施后，不仅可增加村集体经济收益，同时鼓励引导群众通过调整种植结构、园区务工拓宽增收渠道，惠及贫困群众73人。</t>
  </si>
  <si>
    <t>2020年8月27日前</t>
  </si>
  <si>
    <t>2020年10月10日前</t>
  </si>
  <si>
    <t>19、仙台镇项目</t>
  </si>
  <si>
    <t>叶县2020年仙台镇布杨花菇项目</t>
  </si>
  <si>
    <t>该项目总资金为183万元，其中一是财政投资90万元，主要用于建设：1.标准大棚一座，长50米，宽7.5米，面积375㎡；2.冷库一座，长7米，宽6米，面积共42㎡；3.棒谷钢架结构厂房一座长14米，宽28米，面积392㎡；4、加工设备一级槽式搅拌机、螺旋提升机、二级储存式搅拌机（含电动筛选机）、4口工位双螺旋布料机、回旋装袋扎口一体机、斜面传送带、常压环保灭菌锅炉、常压灭菌柜；二是自筹资金93万元，主要用于建设：1.彩板办公用房一座，长9.9米，宽6米，面积59.4㎡；2.砼独立基础养菌棚一座，长30米，宽60米,面积180㎡；3.晾晒场硬化450㎡；4、围墙长530米，围墙高2.5米；5、砖铺棚间道路宽度4.5米，长度120米；烘干房长10米，宽8米面积80㎡。</t>
  </si>
  <si>
    <t>90万元/村</t>
  </si>
  <si>
    <t>布杨村</t>
  </si>
  <si>
    <t>仙台镇政府</t>
  </si>
  <si>
    <t>该项目实施后，不仅可扶持鼓励村集体经济发展，同时项目可带动1043名群众调整种植结构，拓宽增收渠道，产权归村集体经济所有，收益保证不低于财政投入资金8%。</t>
  </si>
  <si>
    <t>该项目实施后，可引导贫困群众，发展养殖业拓宽增收渠道，惠及贫困群众19人。</t>
  </si>
  <si>
    <t>2020年11月20日前</t>
  </si>
  <si>
    <t>..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</si>
</sst>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_ "/>
    <numFmt numFmtId="181" formatCode="yyyy&quot;年&quot;m&quot;月&quot;d&quot;日&quot;;@"/>
  </numFmts>
  <fonts count="57">
    <font>
      <sz val="12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10"/>
      <name val="宋体"/>
      <family val="0"/>
    </font>
    <font>
      <b/>
      <sz val="20"/>
      <color indexed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b/>
      <sz val="36"/>
      <name val="方正小标宋简体"/>
      <family val="0"/>
    </font>
    <font>
      <b/>
      <sz val="14"/>
      <name val="宋体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20"/>
      <color theme="1"/>
      <name val="Calibri"/>
      <family val="0"/>
    </font>
    <font>
      <b/>
      <sz val="20"/>
      <color theme="1"/>
      <name val="Calibri"/>
      <family val="0"/>
    </font>
    <font>
      <sz val="20"/>
      <color rgb="FFFF0000"/>
      <name val="Calibri"/>
      <family val="0"/>
    </font>
    <font>
      <b/>
      <sz val="20"/>
      <color rgb="FFFF0000"/>
      <name val="Calibri"/>
      <family val="0"/>
    </font>
    <font>
      <b/>
      <sz val="20"/>
      <name val="Calibri"/>
      <family val="0"/>
    </font>
    <font>
      <sz val="20"/>
      <color theme="1"/>
      <name val="宋体"/>
      <family val="0"/>
    </font>
    <font>
      <b/>
      <sz val="16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20"/>
      <color rgb="FFFF0000"/>
      <name val="宋体"/>
      <family val="0"/>
    </font>
    <font>
      <b/>
      <sz val="20"/>
      <color rgb="FFFF0000"/>
      <name val="宋体"/>
      <family val="0"/>
    </font>
    <font>
      <b/>
      <sz val="14"/>
      <name val="Calibri"/>
      <family val="0"/>
    </font>
    <font>
      <sz val="16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0" fontId="13" fillId="4" borderId="0" applyNumberFormat="0" applyBorder="0" applyAlignment="0" applyProtection="0"/>
    <xf numFmtId="0" fontId="35" fillId="5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5" fillId="3" borderId="2" applyNumberFormat="0" applyAlignment="0" applyProtection="0"/>
    <xf numFmtId="0" fontId="19" fillId="6" borderId="0" applyNumberFormat="0" applyBorder="0" applyAlignment="0" applyProtection="0"/>
    <xf numFmtId="178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3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8" borderId="3" applyNumberFormat="0" applyFont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32" fillId="0" borderId="4" applyNumberFormat="0" applyFill="0" applyAlignment="0" applyProtection="0"/>
    <xf numFmtId="0" fontId="14" fillId="10" borderId="0" applyNumberFormat="0" applyBorder="0" applyAlignment="0" applyProtection="0"/>
    <xf numFmtId="0" fontId="28" fillId="0" borderId="5" applyNumberFormat="0" applyFill="0" applyAlignment="0" applyProtection="0"/>
    <xf numFmtId="0" fontId="14" fillId="5" borderId="0" applyNumberFormat="0" applyBorder="0" applyAlignment="0" applyProtection="0"/>
    <xf numFmtId="0" fontId="17" fillId="2" borderId="1" applyNumberFormat="0" applyAlignment="0" applyProtection="0"/>
    <xf numFmtId="0" fontId="37" fillId="2" borderId="2" applyNumberFormat="0" applyAlignment="0" applyProtection="0"/>
    <xf numFmtId="0" fontId="22" fillId="11" borderId="6" applyNumberFormat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36" fillId="0" borderId="7" applyNumberFormat="0" applyFill="0" applyAlignment="0" applyProtection="0"/>
    <xf numFmtId="0" fontId="13" fillId="6" borderId="0" applyNumberFormat="0" applyBorder="0" applyAlignment="0" applyProtection="0"/>
    <xf numFmtId="0" fontId="16" fillId="0" borderId="8" applyNumberFormat="0" applyFill="0" applyAlignment="0" applyProtection="0"/>
    <xf numFmtId="0" fontId="24" fillId="7" borderId="0" applyNumberFormat="0" applyBorder="0" applyAlignment="0" applyProtection="0"/>
    <xf numFmtId="0" fontId="40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8" fillId="0" borderId="7" applyNumberFormat="0" applyFill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7" fillId="3" borderId="1" applyNumberFormat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3" borderId="2" applyNumberFormat="0" applyAlignment="0" applyProtection="0"/>
    <xf numFmtId="0" fontId="13" fillId="14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7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22" fillId="11" borderId="6" applyNumberFormat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1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5" borderId="2" applyNumberFormat="0" applyAlignment="0" applyProtection="0"/>
    <xf numFmtId="0" fontId="0" fillId="0" borderId="0">
      <alignment vertical="center"/>
      <protection/>
    </xf>
    <xf numFmtId="0" fontId="35" fillId="5" borderId="2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26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22" fillId="1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1" fillId="14" borderId="0" applyNumberFormat="0" applyBorder="0" applyAlignment="0" applyProtection="0"/>
    <xf numFmtId="0" fontId="26" fillId="8" borderId="3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28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29" borderId="0" xfId="0" applyFont="1" applyFill="1" applyAlignment="1">
      <alignment vertical="center"/>
    </xf>
    <xf numFmtId="0" fontId="48" fillId="30" borderId="0" xfId="0" applyFont="1" applyFill="1" applyAlignment="1">
      <alignment vertical="center"/>
    </xf>
    <xf numFmtId="0" fontId="47" fillId="30" borderId="0" xfId="0" applyFont="1" applyFill="1" applyAlignment="1">
      <alignment vertical="center"/>
    </xf>
    <xf numFmtId="0" fontId="46" fillId="3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28" borderId="0" xfId="0" applyFont="1" applyFill="1" applyAlignment="1">
      <alignment vertical="center"/>
    </xf>
    <xf numFmtId="0" fontId="1" fillId="28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13" xfId="207" applyFont="1" applyFill="1" applyBorder="1" applyAlignment="1">
      <alignment horizontal="center" vertical="center" wrapText="1"/>
      <protection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31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51" fillId="0" borderId="13" xfId="157" applyFont="1" applyFill="1" applyBorder="1" applyAlignment="1">
      <alignment horizontal="center" vertical="center" wrapText="1"/>
      <protection/>
    </xf>
    <xf numFmtId="0" fontId="51" fillId="31" borderId="13" xfId="0" applyFont="1" applyFill="1" applyBorder="1" applyAlignment="1">
      <alignment horizontal="center" vertical="center" wrapText="1"/>
    </xf>
    <xf numFmtId="0" fontId="51" fillId="31" borderId="13" xfId="0" applyFont="1" applyFill="1" applyBorder="1" applyAlignment="1" applyProtection="1">
      <alignment horizontal="center" vertical="center" wrapText="1"/>
      <protection locked="0"/>
    </xf>
    <xf numFmtId="0" fontId="8" fillId="31" borderId="13" xfId="0" applyFont="1" applyFill="1" applyBorder="1" applyAlignment="1">
      <alignment horizontal="center" vertical="center" wrapText="1"/>
    </xf>
    <xf numFmtId="0" fontId="51" fillId="31" borderId="13" xfId="157" applyFont="1" applyFill="1" applyBorder="1" applyAlignment="1">
      <alignment horizontal="center" vertical="center" wrapText="1"/>
      <protection/>
    </xf>
    <xf numFmtId="180" fontId="51" fillId="31" borderId="13" xfId="0" applyNumberFormat="1" applyFont="1" applyFill="1" applyBorder="1" applyAlignment="1">
      <alignment horizontal="center" vertical="center" wrapText="1"/>
    </xf>
    <xf numFmtId="180" fontId="51" fillId="31" borderId="13" xfId="157" applyNumberFormat="1" applyFont="1" applyFill="1" applyBorder="1" applyAlignment="1">
      <alignment horizontal="center" vertical="center" wrapText="1"/>
      <protection/>
    </xf>
    <xf numFmtId="0" fontId="46" fillId="31" borderId="13" xfId="0" applyFont="1" applyFill="1" applyBorder="1" applyAlignment="1">
      <alignment vertical="center"/>
    </xf>
    <xf numFmtId="0" fontId="46" fillId="31" borderId="13" xfId="157" applyFont="1" applyFill="1" applyBorder="1" applyAlignment="1">
      <alignment vertical="center"/>
      <protection/>
    </xf>
    <xf numFmtId="0" fontId="51" fillId="0" borderId="13" xfId="0" applyFont="1" applyFill="1" applyBorder="1" applyAlignment="1">
      <alignment horizontal="center" vertical="center"/>
    </xf>
    <xf numFmtId="0" fontId="44" fillId="0" borderId="13" xfId="157" applyFont="1" applyFill="1" applyBorder="1" applyAlignment="1">
      <alignment vertical="center"/>
      <protection/>
    </xf>
    <xf numFmtId="0" fontId="8" fillId="0" borderId="13" xfId="207" applyFont="1" applyFill="1" applyBorder="1" applyAlignment="1">
      <alignment horizontal="center" vertical="center" wrapText="1"/>
      <protection/>
    </xf>
    <xf numFmtId="0" fontId="44" fillId="0" borderId="13" xfId="157" applyFont="1" applyFill="1" applyBorder="1" applyAlignment="1">
      <alignment horizontal="center" vertical="center"/>
      <protection/>
    </xf>
    <xf numFmtId="0" fontId="8" fillId="31" borderId="13" xfId="207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47" fillId="0" borderId="13" xfId="157" applyFont="1" applyFill="1" applyBorder="1" applyAlignment="1">
      <alignment vertical="center"/>
      <protection/>
    </xf>
    <xf numFmtId="0" fontId="7" fillId="0" borderId="13" xfId="207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0" fontId="47" fillId="0" borderId="0" xfId="157" applyFont="1" applyFill="1" applyBorder="1" applyAlignment="1">
      <alignment vertical="center"/>
      <protection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180" fontId="50" fillId="0" borderId="13" xfId="0" applyNumberFormat="1" applyFont="1" applyFill="1" applyBorder="1" applyAlignment="1">
      <alignment horizontal="center" vertical="center" wrapText="1"/>
    </xf>
    <xf numFmtId="31" fontId="51" fillId="0" borderId="13" xfId="0" applyNumberFormat="1" applyFont="1" applyFill="1" applyBorder="1" applyAlignment="1">
      <alignment horizontal="center" vertical="center" wrapText="1"/>
    </xf>
    <xf numFmtId="31" fontId="51" fillId="31" borderId="13" xfId="0" applyNumberFormat="1" applyFont="1" applyFill="1" applyBorder="1" applyAlignment="1">
      <alignment horizontal="center" vertical="center" wrapText="1"/>
    </xf>
    <xf numFmtId="181" fontId="50" fillId="0" borderId="13" xfId="0" applyNumberFormat="1" applyFont="1" applyFill="1" applyBorder="1" applyAlignment="1">
      <alignment horizontal="center" vertical="center" wrapText="1"/>
    </xf>
    <xf numFmtId="181" fontId="51" fillId="0" borderId="13" xfId="0" applyNumberFormat="1" applyFont="1" applyFill="1" applyBorder="1" applyAlignment="1">
      <alignment horizontal="center" vertical="center" wrapText="1"/>
    </xf>
    <xf numFmtId="181" fontId="51" fillId="31" borderId="13" xfId="0" applyNumberFormat="1" applyFont="1" applyFill="1" applyBorder="1" applyAlignment="1">
      <alignment horizontal="center" vertical="center" wrapText="1"/>
    </xf>
    <xf numFmtId="0" fontId="46" fillId="31" borderId="0" xfId="157" applyFont="1" applyFill="1" applyBorder="1" applyAlignment="1">
      <alignment vertical="center"/>
      <protection/>
    </xf>
    <xf numFmtId="0" fontId="46" fillId="31" borderId="13" xfId="157" applyFont="1" applyFill="1" applyBorder="1" applyAlignment="1">
      <alignment horizontal="center" vertical="center"/>
      <protection/>
    </xf>
    <xf numFmtId="0" fontId="44" fillId="0" borderId="13" xfId="157" applyFont="1" applyFill="1" applyBorder="1" applyAlignment="1">
      <alignment vertical="center"/>
      <protection/>
    </xf>
    <xf numFmtId="0" fontId="51" fillId="0" borderId="13" xfId="157" applyFont="1" applyFill="1" applyBorder="1" applyAlignment="1">
      <alignment horizontal="center" vertical="center"/>
      <protection/>
    </xf>
    <xf numFmtId="31" fontId="8" fillId="0" borderId="13" xfId="207" applyNumberFormat="1" applyFont="1" applyFill="1" applyBorder="1" applyAlignment="1">
      <alignment horizontal="center" vertical="center" wrapText="1"/>
      <protection/>
    </xf>
    <xf numFmtId="31" fontId="50" fillId="0" borderId="13" xfId="0" applyNumberFormat="1" applyFont="1" applyFill="1" applyBorder="1" applyAlignment="1">
      <alignment horizontal="center" vertical="center" wrapText="1"/>
    </xf>
    <xf numFmtId="0" fontId="47" fillId="31" borderId="0" xfId="0" applyFont="1" applyFill="1" applyBorder="1" applyAlignment="1">
      <alignment vertical="center"/>
    </xf>
    <xf numFmtId="0" fontId="52" fillId="31" borderId="0" xfId="0" applyFont="1" applyFill="1" applyBorder="1" applyAlignment="1">
      <alignment horizontal="center" vertical="center"/>
    </xf>
    <xf numFmtId="0" fontId="47" fillId="0" borderId="13" xfId="157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51" fillId="0" borderId="14" xfId="157" applyFont="1" applyFill="1" applyBorder="1" applyAlignment="1">
      <alignment horizontal="center" vertical="center" wrapText="1"/>
      <protection/>
    </xf>
    <xf numFmtId="181" fontId="51" fillId="0" borderId="14" xfId="0" applyNumberFormat="1" applyFont="1" applyFill="1" applyBorder="1" applyAlignment="1">
      <alignment horizontal="center" vertical="center" wrapText="1"/>
    </xf>
    <xf numFmtId="31" fontId="51" fillId="0" borderId="14" xfId="0" applyNumberFormat="1" applyFont="1" applyFill="1" applyBorder="1" applyAlignment="1">
      <alignment horizontal="center" vertical="center" wrapText="1"/>
    </xf>
    <xf numFmtId="181" fontId="50" fillId="0" borderId="0" xfId="0" applyNumberFormat="1" applyFont="1" applyFill="1" applyAlignment="1">
      <alignment horizontal="center" vertical="center" wrapText="1"/>
    </xf>
    <xf numFmtId="0" fontId="51" fillId="0" borderId="13" xfId="207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vertical="center"/>
    </xf>
    <xf numFmtId="0" fontId="51" fillId="31" borderId="13" xfId="207" applyFont="1" applyFill="1" applyBorder="1" applyAlignment="1">
      <alignment horizontal="center" vertical="center" wrapText="1"/>
      <protection/>
    </xf>
    <xf numFmtId="0" fontId="53" fillId="29" borderId="0" xfId="0" applyFont="1" applyFill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1" fillId="0" borderId="14" xfId="207" applyFont="1" applyFill="1" applyBorder="1" applyAlignment="1">
      <alignment horizontal="center" vertical="center" wrapText="1"/>
      <protection/>
    </xf>
    <xf numFmtId="0" fontId="1" fillId="29" borderId="0" xfId="0" applyFont="1" applyFill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8" fillId="0" borderId="13" xfId="207" applyFont="1" applyFill="1" applyBorder="1" applyAlignment="1">
      <alignment vertical="center" wrapText="1"/>
      <protection/>
    </xf>
    <xf numFmtId="0" fontId="51" fillId="0" borderId="13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6" fillId="0" borderId="13" xfId="0" applyNumberFormat="1" applyFont="1" applyFill="1" applyBorder="1" applyAlignment="1">
      <alignment horizontal="center" vertical="center" wrapText="1"/>
    </xf>
    <xf numFmtId="0" fontId="8" fillId="0" borderId="13" xfId="207" applyNumberFormat="1" applyFont="1" applyFill="1" applyBorder="1" applyAlignment="1">
      <alignment horizontal="center" vertical="center" wrapText="1"/>
      <protection/>
    </xf>
    <xf numFmtId="0" fontId="46" fillId="0" borderId="13" xfId="157" applyFont="1" applyFill="1" applyBorder="1" applyAlignment="1">
      <alignment vertical="center"/>
      <protection/>
    </xf>
    <xf numFmtId="0" fontId="46" fillId="0" borderId="0" xfId="157" applyFont="1" applyFill="1" applyBorder="1" applyAlignment="1">
      <alignment vertical="center"/>
      <protection/>
    </xf>
    <xf numFmtId="0" fontId="8" fillId="0" borderId="13" xfId="207" applyFont="1" applyFill="1" applyBorder="1" applyAlignment="1">
      <alignment horizontal="justify" vertical="center" wrapText="1"/>
      <protection/>
    </xf>
    <xf numFmtId="0" fontId="4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207" applyNumberFormat="1" applyFont="1" applyFill="1" applyBorder="1" applyAlignment="1">
      <alignment horizontal="center" vertical="center" wrapText="1"/>
      <protection/>
    </xf>
    <xf numFmtId="0" fontId="46" fillId="0" borderId="13" xfId="157" applyFont="1" applyFill="1" applyBorder="1" applyAlignment="1">
      <alignment vertical="center"/>
      <protection/>
    </xf>
    <xf numFmtId="0" fontId="8" fillId="31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6" fillId="0" borderId="13" xfId="157" applyNumberFormat="1" applyFont="1" applyFill="1" applyBorder="1" applyAlignment="1">
      <alignment horizontal="center" vertical="center" wrapText="1"/>
      <protection/>
    </xf>
    <xf numFmtId="31" fontId="7" fillId="0" borderId="13" xfId="207" applyNumberFormat="1" applyFont="1" applyFill="1" applyBorder="1" applyAlignment="1">
      <alignment horizontal="center" vertical="center" wrapText="1"/>
      <protection/>
    </xf>
    <xf numFmtId="0" fontId="46" fillId="0" borderId="13" xfId="0" applyFont="1" applyFill="1" applyBorder="1" applyAlignment="1">
      <alignment vertical="center"/>
    </xf>
    <xf numFmtId="0" fontId="46" fillId="0" borderId="13" xfId="157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horizontal="center" vertical="center" wrapText="1"/>
    </xf>
    <xf numFmtId="0" fontId="51" fillId="0" borderId="13" xfId="207" applyFont="1" applyFill="1" applyBorder="1" applyAlignment="1">
      <alignment vertical="center" wrapText="1"/>
      <protection/>
    </xf>
    <xf numFmtId="0" fontId="6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3" fillId="3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</cellXfs>
  <cellStyles count="213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常规 2 7 3" xfId="30"/>
    <cellStyle name="20% - 强调文字颜色 2 3 2" xfId="31"/>
    <cellStyle name="常规 2 4 2 3" xfId="32"/>
    <cellStyle name="20% - 强调文字颜色 2 2 2" xfId="33"/>
    <cellStyle name="Followed Hyperlink" xfId="34"/>
    <cellStyle name="注释" xfId="35"/>
    <cellStyle name="常规 6" xfId="36"/>
    <cellStyle name="60% - 强调文字颜色 2 3" xfId="37"/>
    <cellStyle name="60% - 强调文字颜色 2" xfId="38"/>
    <cellStyle name="标题 4" xfId="39"/>
    <cellStyle name="警告文本" xfId="40"/>
    <cellStyle name="标题" xfId="41"/>
    <cellStyle name="常规 5 2" xfId="42"/>
    <cellStyle name="_ET_STYLE_NoName_00_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1" xfId="64"/>
    <cellStyle name="链接单元格 3" xfId="65"/>
    <cellStyle name="40% - 强调文字颜色 4 3 2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20% - 强调文字颜色 3 3 2" xfId="80"/>
    <cellStyle name="适中 2" xfId="81"/>
    <cellStyle name="40% - 强调文字颜色 6" xfId="82"/>
    <cellStyle name="60% - 强调文字颜色 6" xfId="83"/>
    <cellStyle name="20% - 强调文字颜色 4 2 2" xfId="84"/>
    <cellStyle name="常规 3 2" xfId="85"/>
    <cellStyle name="20% - 强调文字颜色 1 3" xfId="86"/>
    <cellStyle name="20% - 强调文字颜色 3 2" xfId="87"/>
    <cellStyle name="20% - 强调文字颜色 1 2 2" xfId="88"/>
    <cellStyle name="常规 2 3 2 3" xfId="89"/>
    <cellStyle name="20% - 强调文字颜色 4 2" xfId="90"/>
    <cellStyle name="常规 3" xfId="91"/>
    <cellStyle name="20% - 强调文字颜色 1 3 2" xfId="92"/>
    <cellStyle name="20% - 强调文字颜色 2 2" xfId="93"/>
    <cellStyle name="20% - 强调文字颜色 4 3" xfId="94"/>
    <cellStyle name="常规 4" xfId="95"/>
    <cellStyle name="20% - 强调文字颜色 4 3 2" xfId="96"/>
    <cellStyle name="常规 4 2" xfId="97"/>
    <cellStyle name="20% - 强调文字颜色 5 2" xfId="98"/>
    <cellStyle name="20% - 强调文字颜色 5 2 2" xfId="99"/>
    <cellStyle name="20% - 强调文字颜色 5 3" xfId="100"/>
    <cellStyle name="20% - 强调文字颜色 5 3 2" xfId="101"/>
    <cellStyle name="20% - 强调文字颜色 6 2" xfId="102"/>
    <cellStyle name="20% - 强调文字颜色 6 2 2" xfId="103"/>
    <cellStyle name="20% - 强调文字颜色 6 3" xfId="104"/>
    <cellStyle name="20% - 强调文字颜色 6 3 2" xfId="105"/>
    <cellStyle name="40% - 强调文字颜色 1 2" xfId="106"/>
    <cellStyle name="40% - 强调文字颜色 1 2 2" xfId="107"/>
    <cellStyle name="40% - 强调文字颜色 1 3" xfId="108"/>
    <cellStyle name="40% - 强调文字颜色 1 3 2" xfId="109"/>
    <cellStyle name="40% - 强调文字颜色 2 2" xfId="110"/>
    <cellStyle name="40% - 强调文字颜色 2 2 2" xfId="111"/>
    <cellStyle name="40% - 强调文字颜色 2 3" xfId="112"/>
    <cellStyle name="40% - 强调文字颜色 2 3 2" xfId="113"/>
    <cellStyle name="40% - 强调文字颜色 3 2" xfId="114"/>
    <cellStyle name="40% - 强调文字颜色 3 2 2" xfId="115"/>
    <cellStyle name="40% - 强调文字颜色 3 3" xfId="116"/>
    <cellStyle name="40% - 强调文字颜色 3 3 2" xfId="117"/>
    <cellStyle name="常规 30" xfId="118"/>
    <cellStyle name="40% - 强调文字颜色 4 2 2" xfId="119"/>
    <cellStyle name="检查单元格 2" xfId="120"/>
    <cellStyle name="40% - 强调文字颜色 4 3" xfId="121"/>
    <cellStyle name="40% - 强调文字颜色 5 2" xfId="122"/>
    <cellStyle name="40% - 强调文字颜色 5 2 2" xfId="123"/>
    <cellStyle name="60% - 强调文字颜色 4 3" xfId="124"/>
    <cellStyle name="40% - 强调文字颜色 5 3" xfId="125"/>
    <cellStyle name="40% - 强调文字颜色 5 3 2" xfId="126"/>
    <cellStyle name="60% - 强调文字颜色 5 3" xfId="127"/>
    <cellStyle name="40% - 强调文字颜色 6 2" xfId="128"/>
    <cellStyle name="40% - 强调文字颜色 6 2 2" xfId="129"/>
    <cellStyle name="40% - 强调文字颜色 6 3" xfId="130"/>
    <cellStyle name="40% - 强调文字颜色 6 3 2" xfId="131"/>
    <cellStyle name="解释性文本 3" xfId="132"/>
    <cellStyle name="60% - 强调文字颜色 1 2" xfId="133"/>
    <cellStyle name="60% - 强调文字颜色 1 3" xfId="134"/>
    <cellStyle name="60% - 强调文字颜色 2 2" xfId="135"/>
    <cellStyle name="常规 5" xfId="136"/>
    <cellStyle name="60% - 强调文字颜色 3 2" xfId="137"/>
    <cellStyle name="60% - 强调文字颜色 3 3" xfId="138"/>
    <cellStyle name="60% - 强调文字颜色 4 2" xfId="139"/>
    <cellStyle name="60% - 强调文字颜色 5 2" xfId="140"/>
    <cellStyle name="60% - 强调文字颜色 6 2" xfId="141"/>
    <cellStyle name="60% - 强调文字颜色 6 3" xfId="142"/>
    <cellStyle name="标题 1 2" xfId="143"/>
    <cellStyle name="标题 1 3" xfId="144"/>
    <cellStyle name="标题 2 2" xfId="145"/>
    <cellStyle name="标题 2 3" xfId="146"/>
    <cellStyle name="标题 3 2" xfId="147"/>
    <cellStyle name="标题 3 3" xfId="148"/>
    <cellStyle name="标题 4 2" xfId="149"/>
    <cellStyle name="标题 4 3" xfId="150"/>
    <cellStyle name="标题 5" xfId="151"/>
    <cellStyle name="标题 6" xfId="152"/>
    <cellStyle name="差 2" xfId="153"/>
    <cellStyle name="差 3" xfId="154"/>
    <cellStyle name="常规 10" xfId="155"/>
    <cellStyle name="常规 10 2" xfId="156"/>
    <cellStyle name="常规 10 2 5" xfId="157"/>
    <cellStyle name="常规 10 3 2" xfId="158"/>
    <cellStyle name="常规 11" xfId="159"/>
    <cellStyle name="常规 11 2" xfId="160"/>
    <cellStyle name="常规 18" xfId="161"/>
    <cellStyle name="常规 2" xfId="162"/>
    <cellStyle name="常规 2 10" xfId="163"/>
    <cellStyle name="强调文字颜色 3 3" xfId="164"/>
    <cellStyle name="常规 2 2" xfId="165"/>
    <cellStyle name="常规 2 2 2" xfId="166"/>
    <cellStyle name="常规 2 2 2 2" xfId="167"/>
    <cellStyle name="常规 2 2 2 2 2" xfId="168"/>
    <cellStyle name="常规 2 2 2 2 3" xfId="169"/>
    <cellStyle name="常规 2 2 3" xfId="170"/>
    <cellStyle name="常规 2 2 3 2" xfId="171"/>
    <cellStyle name="常规 2 2 3 3" xfId="172"/>
    <cellStyle name="常规 2 3" xfId="173"/>
    <cellStyle name="常规 2 3 2" xfId="174"/>
    <cellStyle name="常规 2 3 2 2" xfId="175"/>
    <cellStyle name="常规 2 4" xfId="176"/>
    <cellStyle name="常规 2 4 2" xfId="177"/>
    <cellStyle name="常规 2 4 2 2" xfId="178"/>
    <cellStyle name="常规 2 5" xfId="179"/>
    <cellStyle name="强调文字颜色 4 2" xfId="180"/>
    <cellStyle name="常规 2 5 2" xfId="181"/>
    <cellStyle name="常规 2 5 3" xfId="182"/>
    <cellStyle name="常规 2 6" xfId="183"/>
    <cellStyle name="强调文字颜色 4 3" xfId="184"/>
    <cellStyle name="常规 2 7" xfId="185"/>
    <cellStyle name="常规 2 7 2" xfId="186"/>
    <cellStyle name="常规 2 8" xfId="187"/>
    <cellStyle name="输入 2" xfId="188"/>
    <cellStyle name="常规 2 9" xfId="189"/>
    <cellStyle name="输入 3" xfId="190"/>
    <cellStyle name="常规 27" xfId="191"/>
    <cellStyle name="常规 29" xfId="192"/>
    <cellStyle name="常规 29 2" xfId="193"/>
    <cellStyle name="常规 3 2 2" xfId="194"/>
    <cellStyle name="常规 3 2 3" xfId="195"/>
    <cellStyle name="常规 3 3" xfId="196"/>
    <cellStyle name="常规 4 3" xfId="197"/>
    <cellStyle name="常规 5 3" xfId="198"/>
    <cellStyle name="常规 5 4" xfId="199"/>
    <cellStyle name="常规 5 5" xfId="200"/>
    <cellStyle name="常规 7" xfId="201"/>
    <cellStyle name="常规 7 4" xfId="202"/>
    <cellStyle name="常规 7 4 2" xfId="203"/>
    <cellStyle name="强调文字颜色 1 3" xfId="204"/>
    <cellStyle name="常规 8" xfId="205"/>
    <cellStyle name="常规 9" xfId="206"/>
    <cellStyle name="常规_Sheet1" xfId="207"/>
    <cellStyle name="好 2" xfId="208"/>
    <cellStyle name="好 3" xfId="209"/>
    <cellStyle name="汇总 2" xfId="210"/>
    <cellStyle name="汇总 3" xfId="211"/>
    <cellStyle name="检查单元格 3" xfId="212"/>
    <cellStyle name="解释性文本 2" xfId="213"/>
    <cellStyle name="警告文本 2" xfId="214"/>
    <cellStyle name="警告文本 3" xfId="215"/>
    <cellStyle name="链接单元格 2" xfId="216"/>
    <cellStyle name="强调文字颜色 1 2" xfId="217"/>
    <cellStyle name="强调文字颜色 2 2" xfId="218"/>
    <cellStyle name="强调文字颜色 2 3" xfId="219"/>
    <cellStyle name="强调文字颜色 3 2" xfId="220"/>
    <cellStyle name="强调文字颜色 5 2" xfId="221"/>
    <cellStyle name="强调文字颜色 5 3" xfId="222"/>
    <cellStyle name="强调文字颜色 6 2" xfId="223"/>
    <cellStyle name="强调文字颜色 6 3" xfId="224"/>
    <cellStyle name="适中 3" xfId="225"/>
    <cellStyle name="注释 2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tabSelected="1" view="pageBreakPreview" zoomScale="40" zoomScaleNormal="40" zoomScaleSheetLayoutView="40" workbookViewId="0" topLeftCell="A40">
      <selection activeCell="J62" sqref="J62"/>
    </sheetView>
  </sheetViews>
  <sheetFormatPr defaultColWidth="8.75390625" defaultRowHeight="30" customHeight="1"/>
  <cols>
    <col min="1" max="1" width="6.00390625" style="12" customWidth="1"/>
    <col min="2" max="2" width="15.375" style="13" customWidth="1"/>
    <col min="3" max="3" width="59.00390625" style="14" customWidth="1"/>
    <col min="4" max="4" width="11.75390625" style="13" customWidth="1"/>
    <col min="5" max="5" width="17.875" style="15" customWidth="1"/>
    <col min="6" max="6" width="35.75390625" style="15" customWidth="1"/>
    <col min="7" max="7" width="17.00390625" style="15" customWidth="1"/>
    <col min="8" max="8" width="12.50390625" style="15" customWidth="1"/>
    <col min="9" max="9" width="16.375" style="15" customWidth="1"/>
    <col min="10" max="11" width="15.25390625" style="15" customWidth="1"/>
    <col min="12" max="12" width="14.00390625" style="13" customWidth="1"/>
    <col min="13" max="13" width="23.75390625" style="13" customWidth="1"/>
    <col min="14" max="14" width="24.00390625" style="13" customWidth="1"/>
    <col min="15" max="15" width="21.50390625" style="13" customWidth="1"/>
    <col min="16" max="16" width="20.875" style="13" customWidth="1"/>
    <col min="17" max="17" width="21.00390625" style="13" customWidth="1"/>
    <col min="18" max="18" width="23.75390625" style="13" customWidth="1"/>
    <col min="19" max="19" width="10.375" style="15" customWidth="1"/>
    <col min="20" max="73" width="8.75390625" style="16" customWidth="1"/>
    <col min="74" max="150" width="8.75390625" style="17" customWidth="1"/>
    <col min="151" max="249" width="8.75390625" style="18" customWidth="1"/>
  </cols>
  <sheetData>
    <row r="1" spans="1:2" ht="48" customHeight="1">
      <c r="A1" s="12" t="s">
        <v>0</v>
      </c>
      <c r="B1" s="19"/>
    </row>
    <row r="2" spans="1:150" s="1" customFormat="1" ht="61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</row>
    <row r="3" spans="1:249" s="2" customFormat="1" ht="39.75" customHeight="1">
      <c r="A3" s="21"/>
      <c r="B3" s="22"/>
      <c r="C3" s="22"/>
      <c r="D3" s="22"/>
      <c r="E3" s="21"/>
      <c r="F3" s="23"/>
      <c r="G3" s="23"/>
      <c r="H3" s="23"/>
      <c r="I3" s="23"/>
      <c r="J3" s="23"/>
      <c r="K3" s="23"/>
      <c r="L3" s="22"/>
      <c r="M3" s="52"/>
      <c r="N3" s="53"/>
      <c r="O3" s="53"/>
      <c r="P3" s="53"/>
      <c r="Q3" s="74" t="s">
        <v>2</v>
      </c>
      <c r="R3" s="53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s="2" customFormat="1" ht="49.5" customHeight="1">
      <c r="A4" s="24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/>
      <c r="G4" s="25" t="s">
        <v>8</v>
      </c>
      <c r="H4" s="25"/>
      <c r="I4" s="25"/>
      <c r="J4" s="25"/>
      <c r="K4" s="25"/>
      <c r="L4" s="24" t="s">
        <v>9</v>
      </c>
      <c r="M4" s="24" t="s">
        <v>10</v>
      </c>
      <c r="N4" s="24" t="s">
        <v>11</v>
      </c>
      <c r="O4" s="24" t="s">
        <v>12</v>
      </c>
      <c r="P4" s="24"/>
      <c r="Q4" s="24"/>
      <c r="R4" s="24"/>
      <c r="S4" s="24" t="s">
        <v>13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s="2" customFormat="1" ht="63" customHeight="1">
      <c r="A5" s="24"/>
      <c r="B5" s="24"/>
      <c r="C5" s="24" t="s">
        <v>14</v>
      </c>
      <c r="D5" s="24"/>
      <c r="E5" s="24" t="s">
        <v>15</v>
      </c>
      <c r="F5" s="24" t="s">
        <v>16</v>
      </c>
      <c r="G5" s="24" t="s">
        <v>17</v>
      </c>
      <c r="H5" s="24" t="s">
        <v>18</v>
      </c>
      <c r="I5" s="24" t="s">
        <v>19</v>
      </c>
      <c r="J5" s="24" t="s">
        <v>20</v>
      </c>
      <c r="K5" s="24" t="s">
        <v>21</v>
      </c>
      <c r="L5" s="24"/>
      <c r="M5" s="24"/>
      <c r="N5" s="24"/>
      <c r="O5" s="24" t="s">
        <v>22</v>
      </c>
      <c r="P5" s="24" t="s">
        <v>23</v>
      </c>
      <c r="Q5" s="24" t="s">
        <v>24</v>
      </c>
      <c r="R5" s="24" t="s">
        <v>25</v>
      </c>
      <c r="S5" s="24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s="3" customFormat="1" ht="49.5" customHeight="1">
      <c r="A6" s="24" t="s">
        <v>26</v>
      </c>
      <c r="B6" s="24"/>
      <c r="C6" s="24"/>
      <c r="D6" s="24"/>
      <c r="E6" s="24"/>
      <c r="F6" s="24"/>
      <c r="G6" s="24">
        <f>G7+G60</f>
        <v>36040</v>
      </c>
      <c r="H6" s="24">
        <f>H7+H60</f>
        <v>6220</v>
      </c>
      <c r="I6" s="24">
        <f>I7+I60</f>
        <v>12000.9</v>
      </c>
      <c r="J6" s="24">
        <f>J7+J60</f>
        <v>3914.7799999999997</v>
      </c>
      <c r="K6" s="24">
        <f>K7+K60</f>
        <v>13904.32</v>
      </c>
      <c r="L6" s="24"/>
      <c r="M6" s="24"/>
      <c r="N6" s="24"/>
      <c r="O6" s="54"/>
      <c r="P6" s="24"/>
      <c r="Q6" s="24"/>
      <c r="R6" s="24"/>
      <c r="S6" s="24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73" s="4" customFormat="1" ht="49.5" customHeight="1">
      <c r="A7" s="26" t="s">
        <v>27</v>
      </c>
      <c r="B7" s="26"/>
      <c r="C7" s="26"/>
      <c r="D7" s="26"/>
      <c r="E7" s="26"/>
      <c r="F7" s="26"/>
      <c r="G7" s="24">
        <f aca="true" t="shared" si="0" ref="G7:K7">G8+G20+G38+G43+G46+G49+G54+G56+G58</f>
        <v>18287.97</v>
      </c>
      <c r="H7" s="24">
        <f t="shared" si="0"/>
        <v>2596.51</v>
      </c>
      <c r="I7" s="24">
        <f t="shared" si="0"/>
        <v>4800.32</v>
      </c>
      <c r="J7" s="24">
        <f t="shared" si="0"/>
        <v>1949.6</v>
      </c>
      <c r="K7" s="24">
        <f t="shared" si="0"/>
        <v>8941.539999999999</v>
      </c>
      <c r="L7" s="24"/>
      <c r="M7" s="24"/>
      <c r="N7" s="24"/>
      <c r="O7" s="24"/>
      <c r="P7" s="24"/>
      <c r="Q7" s="24"/>
      <c r="R7" s="24"/>
      <c r="S7" s="2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s="4" customFormat="1" ht="54" customHeight="1">
      <c r="A8" s="26" t="s">
        <v>28</v>
      </c>
      <c r="B8" s="26"/>
      <c r="C8" s="26"/>
      <c r="D8" s="26"/>
      <c r="E8" s="26"/>
      <c r="F8" s="26"/>
      <c r="G8" s="24">
        <f aca="true" t="shared" si="1" ref="G8:K8">SUM(G9:G19)</f>
        <v>1789.99</v>
      </c>
      <c r="H8" s="24">
        <f t="shared" si="1"/>
        <v>0</v>
      </c>
      <c r="I8" s="24">
        <f t="shared" si="1"/>
        <v>982.71</v>
      </c>
      <c r="J8" s="24">
        <f t="shared" si="1"/>
        <v>0</v>
      </c>
      <c r="K8" s="24">
        <f t="shared" si="1"/>
        <v>807.28</v>
      </c>
      <c r="L8" s="24"/>
      <c r="M8" s="24"/>
      <c r="N8" s="24"/>
      <c r="O8" s="24"/>
      <c r="P8" s="24"/>
      <c r="Q8" s="24"/>
      <c r="R8" s="24"/>
      <c r="S8" s="2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s="4" customFormat="1" ht="282" customHeight="1">
      <c r="A9" s="27">
        <v>1</v>
      </c>
      <c r="B9" s="27" t="s">
        <v>29</v>
      </c>
      <c r="C9" s="27" t="s">
        <v>30</v>
      </c>
      <c r="D9" s="27" t="s">
        <v>31</v>
      </c>
      <c r="E9" s="27" t="s">
        <v>32</v>
      </c>
      <c r="F9" s="27" t="s">
        <v>33</v>
      </c>
      <c r="G9" s="27">
        <v>117.92</v>
      </c>
      <c r="H9" s="27"/>
      <c r="I9" s="27">
        <v>117.92</v>
      </c>
      <c r="J9" s="27"/>
      <c r="K9" s="27"/>
      <c r="L9" s="27" t="s">
        <v>34</v>
      </c>
      <c r="M9" s="27" t="s">
        <v>35</v>
      </c>
      <c r="N9" s="30" t="s">
        <v>36</v>
      </c>
      <c r="O9" s="55">
        <v>43784</v>
      </c>
      <c r="P9" s="55">
        <v>43787</v>
      </c>
      <c r="Q9" s="55">
        <v>43968</v>
      </c>
      <c r="R9" s="55">
        <v>43981</v>
      </c>
      <c r="S9" s="27" t="s">
        <v>37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s="4" customFormat="1" ht="244.5" customHeight="1">
      <c r="A10" s="27">
        <v>2</v>
      </c>
      <c r="B10" s="27" t="s">
        <v>38</v>
      </c>
      <c r="C10" s="27" t="s">
        <v>39</v>
      </c>
      <c r="D10" s="27" t="s">
        <v>31</v>
      </c>
      <c r="E10" s="27" t="s">
        <v>40</v>
      </c>
      <c r="F10" s="27" t="s">
        <v>41</v>
      </c>
      <c r="G10" s="27">
        <v>53.89</v>
      </c>
      <c r="H10" s="27"/>
      <c r="I10" s="27">
        <v>53.89</v>
      </c>
      <c r="J10" s="27"/>
      <c r="K10" s="27"/>
      <c r="L10" s="27" t="s">
        <v>42</v>
      </c>
      <c r="M10" s="27" t="s">
        <v>43</v>
      </c>
      <c r="N10" s="30" t="s">
        <v>44</v>
      </c>
      <c r="O10" s="55">
        <v>43784</v>
      </c>
      <c r="P10" s="55">
        <v>43787</v>
      </c>
      <c r="Q10" s="55">
        <v>43968</v>
      </c>
      <c r="R10" s="55">
        <v>43981</v>
      </c>
      <c r="S10" s="2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s="4" customFormat="1" ht="228" customHeight="1">
      <c r="A11" s="27">
        <v>3</v>
      </c>
      <c r="B11" s="27" t="s">
        <v>45</v>
      </c>
      <c r="C11" s="27" t="s">
        <v>46</v>
      </c>
      <c r="D11" s="27" t="s">
        <v>31</v>
      </c>
      <c r="E11" s="27" t="s">
        <v>47</v>
      </c>
      <c r="F11" s="27" t="s">
        <v>48</v>
      </c>
      <c r="G11" s="27">
        <v>12.54</v>
      </c>
      <c r="H11" s="27"/>
      <c r="I11" s="27">
        <v>12.54</v>
      </c>
      <c r="J11" s="27"/>
      <c r="K11" s="27"/>
      <c r="L11" s="27" t="s">
        <v>49</v>
      </c>
      <c r="M11" s="27" t="s">
        <v>50</v>
      </c>
      <c r="N11" s="30" t="s">
        <v>51</v>
      </c>
      <c r="O11" s="55">
        <v>43784</v>
      </c>
      <c r="P11" s="55">
        <v>43787</v>
      </c>
      <c r="Q11" s="55">
        <v>43968</v>
      </c>
      <c r="R11" s="55">
        <v>43981</v>
      </c>
      <c r="S11" s="2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s="4" customFormat="1" ht="246.75" customHeight="1">
      <c r="A12" s="27">
        <v>4</v>
      </c>
      <c r="B12" s="27" t="s">
        <v>52</v>
      </c>
      <c r="C12" s="27" t="s">
        <v>53</v>
      </c>
      <c r="D12" s="27" t="s">
        <v>31</v>
      </c>
      <c r="E12" s="27" t="s">
        <v>54</v>
      </c>
      <c r="F12" s="27" t="s">
        <v>55</v>
      </c>
      <c r="G12" s="27">
        <v>31.38</v>
      </c>
      <c r="H12" s="27"/>
      <c r="I12" s="27">
        <v>31.38</v>
      </c>
      <c r="J12" s="27"/>
      <c r="K12" s="27"/>
      <c r="L12" s="27" t="s">
        <v>56</v>
      </c>
      <c r="M12" s="27" t="s">
        <v>57</v>
      </c>
      <c r="N12" s="30" t="s">
        <v>58</v>
      </c>
      <c r="O12" s="55">
        <v>43784</v>
      </c>
      <c r="P12" s="55">
        <v>43787</v>
      </c>
      <c r="Q12" s="55">
        <v>43968</v>
      </c>
      <c r="R12" s="55">
        <v>43981</v>
      </c>
      <c r="S12" s="2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s="4" customFormat="1" ht="210" customHeight="1">
      <c r="A13" s="27">
        <v>5</v>
      </c>
      <c r="B13" s="27" t="s">
        <v>59</v>
      </c>
      <c r="C13" s="27" t="s">
        <v>60</v>
      </c>
      <c r="D13" s="27" t="s">
        <v>31</v>
      </c>
      <c r="E13" s="27" t="s">
        <v>61</v>
      </c>
      <c r="F13" s="27" t="s">
        <v>62</v>
      </c>
      <c r="G13" s="27">
        <v>88.8</v>
      </c>
      <c r="H13" s="27"/>
      <c r="I13" s="27">
        <v>88.8</v>
      </c>
      <c r="J13" s="27"/>
      <c r="K13" s="27"/>
      <c r="L13" s="27" t="s">
        <v>42</v>
      </c>
      <c r="M13" s="27" t="s">
        <v>63</v>
      </c>
      <c r="N13" s="30" t="s">
        <v>64</v>
      </c>
      <c r="O13" s="55">
        <v>43784</v>
      </c>
      <c r="P13" s="55">
        <v>43787</v>
      </c>
      <c r="Q13" s="55">
        <v>43968</v>
      </c>
      <c r="R13" s="55">
        <v>43981</v>
      </c>
      <c r="S13" s="2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s="4" customFormat="1" ht="229.5" customHeight="1">
      <c r="A14" s="27">
        <v>6</v>
      </c>
      <c r="B14" s="27" t="s">
        <v>65</v>
      </c>
      <c r="C14" s="27" t="s">
        <v>66</v>
      </c>
      <c r="D14" s="27" t="s">
        <v>31</v>
      </c>
      <c r="E14" s="27" t="s">
        <v>67</v>
      </c>
      <c r="F14" s="27" t="s">
        <v>68</v>
      </c>
      <c r="G14" s="27">
        <v>166.43</v>
      </c>
      <c r="H14" s="27"/>
      <c r="I14" s="27">
        <v>166.43</v>
      </c>
      <c r="J14" s="27"/>
      <c r="K14" s="27"/>
      <c r="L14" s="27" t="s">
        <v>69</v>
      </c>
      <c r="M14" s="27" t="s">
        <v>70</v>
      </c>
      <c r="N14" s="30" t="s">
        <v>71</v>
      </c>
      <c r="O14" s="55">
        <v>43784</v>
      </c>
      <c r="P14" s="55">
        <v>43787</v>
      </c>
      <c r="Q14" s="55">
        <v>43968</v>
      </c>
      <c r="R14" s="55">
        <v>43981</v>
      </c>
      <c r="S14" s="2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s="4" customFormat="1" ht="258" customHeight="1">
      <c r="A15" s="27">
        <v>7</v>
      </c>
      <c r="B15" s="27" t="s">
        <v>72</v>
      </c>
      <c r="C15" s="27" t="s">
        <v>73</v>
      </c>
      <c r="D15" s="27" t="s">
        <v>31</v>
      </c>
      <c r="E15" s="27" t="s">
        <v>74</v>
      </c>
      <c r="F15" s="27" t="s">
        <v>75</v>
      </c>
      <c r="G15" s="27">
        <v>60.35</v>
      </c>
      <c r="H15" s="27"/>
      <c r="I15" s="27">
        <v>60.35</v>
      </c>
      <c r="J15" s="27"/>
      <c r="K15" s="27"/>
      <c r="L15" s="27" t="s">
        <v>76</v>
      </c>
      <c r="M15" s="27" t="s">
        <v>77</v>
      </c>
      <c r="N15" s="30" t="s">
        <v>78</v>
      </c>
      <c r="O15" s="55">
        <v>43784</v>
      </c>
      <c r="P15" s="55">
        <v>43787</v>
      </c>
      <c r="Q15" s="55">
        <v>43968</v>
      </c>
      <c r="R15" s="55">
        <v>43981</v>
      </c>
      <c r="S15" s="2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s="4" customFormat="1" ht="328.5" customHeight="1">
      <c r="A16" s="27">
        <v>8</v>
      </c>
      <c r="B16" s="27" t="s">
        <v>79</v>
      </c>
      <c r="C16" s="27" t="s">
        <v>80</v>
      </c>
      <c r="D16" s="27" t="s">
        <v>31</v>
      </c>
      <c r="E16" s="27" t="s">
        <v>81</v>
      </c>
      <c r="F16" s="27" t="s">
        <v>82</v>
      </c>
      <c r="G16" s="27">
        <v>49.82</v>
      </c>
      <c r="H16" s="27"/>
      <c r="I16" s="27">
        <v>49.82</v>
      </c>
      <c r="J16" s="27"/>
      <c r="K16" s="27"/>
      <c r="L16" s="27" t="s">
        <v>83</v>
      </c>
      <c r="M16" s="27" t="s">
        <v>84</v>
      </c>
      <c r="N16" s="30" t="s">
        <v>85</v>
      </c>
      <c r="O16" s="55">
        <v>43784</v>
      </c>
      <c r="P16" s="55">
        <v>43787</v>
      </c>
      <c r="Q16" s="55">
        <v>43968</v>
      </c>
      <c r="R16" s="55">
        <v>43981</v>
      </c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4" customFormat="1" ht="265.5" customHeight="1">
      <c r="A17" s="27">
        <v>9</v>
      </c>
      <c r="B17" s="27" t="s">
        <v>86</v>
      </c>
      <c r="C17" s="27" t="s">
        <v>87</v>
      </c>
      <c r="D17" s="27" t="s">
        <v>31</v>
      </c>
      <c r="E17" s="27" t="s">
        <v>88</v>
      </c>
      <c r="F17" s="27" t="s">
        <v>89</v>
      </c>
      <c r="G17" s="27">
        <v>101.6</v>
      </c>
      <c r="H17" s="27"/>
      <c r="I17" s="27">
        <v>101.6</v>
      </c>
      <c r="J17" s="27"/>
      <c r="K17" s="27"/>
      <c r="L17" s="27" t="s">
        <v>90</v>
      </c>
      <c r="M17" s="27" t="s">
        <v>91</v>
      </c>
      <c r="N17" s="30" t="s">
        <v>92</v>
      </c>
      <c r="O17" s="55">
        <v>43784</v>
      </c>
      <c r="P17" s="55">
        <v>43787</v>
      </c>
      <c r="Q17" s="55">
        <v>43968</v>
      </c>
      <c r="R17" s="55">
        <v>43981</v>
      </c>
      <c r="S17" s="2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4" customFormat="1" ht="306" customHeight="1">
      <c r="A18" s="27">
        <v>10</v>
      </c>
      <c r="B18" s="27" t="s">
        <v>93</v>
      </c>
      <c r="C18" s="27" t="s">
        <v>94</v>
      </c>
      <c r="D18" s="27" t="s">
        <v>31</v>
      </c>
      <c r="E18" s="27" t="s">
        <v>95</v>
      </c>
      <c r="F18" s="27" t="s">
        <v>96</v>
      </c>
      <c r="G18" s="27">
        <v>299.98</v>
      </c>
      <c r="H18" s="27"/>
      <c r="I18" s="27">
        <v>299.98</v>
      </c>
      <c r="J18" s="27"/>
      <c r="K18" s="27"/>
      <c r="L18" s="27" t="s">
        <v>97</v>
      </c>
      <c r="M18" s="27" t="s">
        <v>98</v>
      </c>
      <c r="N18" s="30" t="s">
        <v>99</v>
      </c>
      <c r="O18" s="55">
        <v>43784</v>
      </c>
      <c r="P18" s="55">
        <v>43787</v>
      </c>
      <c r="Q18" s="55">
        <v>43968</v>
      </c>
      <c r="R18" s="55">
        <v>43981</v>
      </c>
      <c r="S18" s="2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4" customFormat="1" ht="303" customHeight="1">
      <c r="A19" s="28">
        <v>11</v>
      </c>
      <c r="B19" s="28" t="s">
        <v>100</v>
      </c>
      <c r="C19" s="28" t="s">
        <v>101</v>
      </c>
      <c r="D19" s="28" t="s">
        <v>102</v>
      </c>
      <c r="E19" s="28" t="s">
        <v>103</v>
      </c>
      <c r="F19" s="28" t="s">
        <v>104</v>
      </c>
      <c r="G19" s="28">
        <v>807.28</v>
      </c>
      <c r="H19" s="28"/>
      <c r="I19" s="28"/>
      <c r="J19" s="28"/>
      <c r="K19" s="28">
        <v>807.28</v>
      </c>
      <c r="L19" s="28" t="s">
        <v>105</v>
      </c>
      <c r="M19" s="28" t="s">
        <v>106</v>
      </c>
      <c r="N19" s="34" t="s">
        <v>107</v>
      </c>
      <c r="O19" s="56">
        <v>43575</v>
      </c>
      <c r="P19" s="56">
        <v>43585</v>
      </c>
      <c r="Q19" s="56">
        <v>43641</v>
      </c>
      <c r="R19" s="56">
        <v>43784</v>
      </c>
      <c r="S19" s="28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249" s="3" customFormat="1" ht="75" customHeight="1">
      <c r="A20" s="24" t="s">
        <v>108</v>
      </c>
      <c r="B20" s="24"/>
      <c r="C20" s="24"/>
      <c r="D20" s="24"/>
      <c r="E20" s="24"/>
      <c r="F20" s="29"/>
      <c r="G20" s="24">
        <f aca="true" t="shared" si="2" ref="G20:K20">SUM(G21:G37)</f>
        <v>5214.670000000001</v>
      </c>
      <c r="H20" s="24">
        <f t="shared" si="2"/>
        <v>2596.51</v>
      </c>
      <c r="I20" s="24">
        <f t="shared" si="2"/>
        <v>1108.6699999999998</v>
      </c>
      <c r="J20" s="24">
        <f t="shared" si="2"/>
        <v>317.6</v>
      </c>
      <c r="K20" s="24">
        <f t="shared" si="2"/>
        <v>1191.8899999999999</v>
      </c>
      <c r="L20" s="24"/>
      <c r="M20" s="24"/>
      <c r="N20" s="24"/>
      <c r="O20" s="57"/>
      <c r="P20" s="24"/>
      <c r="Q20" s="24"/>
      <c r="R20" s="24"/>
      <c r="S20" s="24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s="5" customFormat="1" ht="316.5" customHeight="1">
      <c r="A21" s="30">
        <v>12</v>
      </c>
      <c r="B21" s="31" t="s">
        <v>109</v>
      </c>
      <c r="C21" s="27" t="s">
        <v>110</v>
      </c>
      <c r="D21" s="31" t="s">
        <v>111</v>
      </c>
      <c r="E21" s="32" t="s">
        <v>112</v>
      </c>
      <c r="F21" s="30" t="s">
        <v>113</v>
      </c>
      <c r="G21" s="30">
        <v>254.78</v>
      </c>
      <c r="H21" s="33"/>
      <c r="I21" s="33">
        <v>254.78</v>
      </c>
      <c r="J21" s="33"/>
      <c r="K21" s="33"/>
      <c r="L21" s="30" t="s">
        <v>114</v>
      </c>
      <c r="M21" s="30" t="s">
        <v>115</v>
      </c>
      <c r="N21" s="30" t="s">
        <v>116</v>
      </c>
      <c r="O21" s="58">
        <v>43021</v>
      </c>
      <c r="P21" s="55">
        <v>43029</v>
      </c>
      <c r="Q21" s="55">
        <v>43190</v>
      </c>
      <c r="R21" s="30" t="s">
        <v>117</v>
      </c>
      <c r="S21" s="75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</row>
    <row r="22" spans="1:249" s="5" customFormat="1" ht="312.75" customHeight="1">
      <c r="A22" s="30">
        <v>13</v>
      </c>
      <c r="B22" s="31" t="s">
        <v>118</v>
      </c>
      <c r="C22" s="27" t="s">
        <v>119</v>
      </c>
      <c r="D22" s="31" t="s">
        <v>111</v>
      </c>
      <c r="E22" s="32" t="s">
        <v>120</v>
      </c>
      <c r="F22" s="30" t="s">
        <v>121</v>
      </c>
      <c r="G22" s="30">
        <v>260.27</v>
      </c>
      <c r="H22" s="33"/>
      <c r="I22" s="33">
        <v>260.27</v>
      </c>
      <c r="J22" s="33"/>
      <c r="K22" s="33"/>
      <c r="L22" s="30" t="s">
        <v>114</v>
      </c>
      <c r="M22" s="30" t="s">
        <v>122</v>
      </c>
      <c r="N22" s="30" t="s">
        <v>123</v>
      </c>
      <c r="O22" s="58">
        <v>43055</v>
      </c>
      <c r="P22" s="58">
        <v>43058</v>
      </c>
      <c r="Q22" s="58">
        <v>43229</v>
      </c>
      <c r="R22" s="30" t="s">
        <v>124</v>
      </c>
      <c r="S22" s="75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</row>
    <row r="23" spans="1:249" s="5" customFormat="1" ht="408" customHeight="1">
      <c r="A23" s="30">
        <v>14</v>
      </c>
      <c r="B23" s="31" t="s">
        <v>125</v>
      </c>
      <c r="C23" s="27" t="s">
        <v>126</v>
      </c>
      <c r="D23" s="31" t="s">
        <v>111</v>
      </c>
      <c r="E23" s="32" t="s">
        <v>127</v>
      </c>
      <c r="F23" s="30" t="s">
        <v>128</v>
      </c>
      <c r="G23" s="30">
        <v>444.78</v>
      </c>
      <c r="H23" s="33"/>
      <c r="I23" s="33">
        <v>444.78</v>
      </c>
      <c r="J23" s="33"/>
      <c r="K23" s="33"/>
      <c r="L23" s="30" t="s">
        <v>114</v>
      </c>
      <c r="M23" s="30" t="s">
        <v>129</v>
      </c>
      <c r="N23" s="30" t="s">
        <v>130</v>
      </c>
      <c r="O23" s="58">
        <v>43209</v>
      </c>
      <c r="P23" s="58">
        <v>43236</v>
      </c>
      <c r="Q23" s="58">
        <v>43359</v>
      </c>
      <c r="R23" s="30" t="s">
        <v>131</v>
      </c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</row>
    <row r="24" spans="1:249" s="5" customFormat="1" ht="234.75" customHeight="1">
      <c r="A24" s="34">
        <v>15</v>
      </c>
      <c r="B24" s="34" t="s">
        <v>132</v>
      </c>
      <c r="C24" s="28" t="s">
        <v>133</v>
      </c>
      <c r="D24" s="35" t="s">
        <v>111</v>
      </c>
      <c r="E24" s="36" t="s">
        <v>134</v>
      </c>
      <c r="F24" s="34" t="s">
        <v>135</v>
      </c>
      <c r="G24" s="34">
        <v>193.11</v>
      </c>
      <c r="H24" s="37"/>
      <c r="I24" s="41"/>
      <c r="J24" s="41"/>
      <c r="K24" s="37">
        <v>193.11</v>
      </c>
      <c r="L24" s="34" t="s">
        <v>136</v>
      </c>
      <c r="M24" s="34" t="s">
        <v>137</v>
      </c>
      <c r="N24" s="34" t="s">
        <v>138</v>
      </c>
      <c r="O24" s="59">
        <v>43258</v>
      </c>
      <c r="P24" s="59">
        <v>43264</v>
      </c>
      <c r="Q24" s="59">
        <v>43385</v>
      </c>
      <c r="R24" s="59" t="s">
        <v>139</v>
      </c>
      <c r="S24" s="77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</row>
    <row r="25" spans="1:249" s="5" customFormat="1" ht="174.75" customHeight="1">
      <c r="A25" s="34">
        <v>16</v>
      </c>
      <c r="B25" s="34" t="s">
        <v>140</v>
      </c>
      <c r="C25" s="28" t="s">
        <v>141</v>
      </c>
      <c r="D25" s="35" t="s">
        <v>111</v>
      </c>
      <c r="E25" s="36" t="s">
        <v>32</v>
      </c>
      <c r="F25" s="34" t="s">
        <v>142</v>
      </c>
      <c r="G25" s="38">
        <v>268.2</v>
      </c>
      <c r="H25" s="39">
        <v>268.2</v>
      </c>
      <c r="I25" s="40"/>
      <c r="J25" s="37"/>
      <c r="K25" s="37"/>
      <c r="L25" s="34" t="s">
        <v>143</v>
      </c>
      <c r="M25" s="34" t="s">
        <v>144</v>
      </c>
      <c r="N25" s="34" t="s">
        <v>145</v>
      </c>
      <c r="O25" s="59">
        <v>43258</v>
      </c>
      <c r="P25" s="59">
        <v>43264</v>
      </c>
      <c r="Q25" s="59">
        <v>43385</v>
      </c>
      <c r="R25" s="59" t="s">
        <v>139</v>
      </c>
      <c r="S25" s="77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</row>
    <row r="26" spans="1:249" s="5" customFormat="1" ht="243" customHeight="1">
      <c r="A26" s="34">
        <v>17</v>
      </c>
      <c r="B26" s="34" t="s">
        <v>146</v>
      </c>
      <c r="C26" s="28" t="s">
        <v>147</v>
      </c>
      <c r="D26" s="35" t="s">
        <v>111</v>
      </c>
      <c r="E26" s="36" t="s">
        <v>148</v>
      </c>
      <c r="F26" s="34" t="s">
        <v>149</v>
      </c>
      <c r="G26" s="34">
        <v>311.38</v>
      </c>
      <c r="H26" s="37"/>
      <c r="I26" s="40"/>
      <c r="J26" s="37">
        <v>311.38</v>
      </c>
      <c r="K26" s="60"/>
      <c r="L26" s="34" t="s">
        <v>150</v>
      </c>
      <c r="M26" s="34" t="s">
        <v>151</v>
      </c>
      <c r="N26" s="34" t="s">
        <v>152</v>
      </c>
      <c r="O26" s="59">
        <v>43258</v>
      </c>
      <c r="P26" s="59">
        <v>43264</v>
      </c>
      <c r="Q26" s="59">
        <v>43385</v>
      </c>
      <c r="R26" s="59" t="s">
        <v>139</v>
      </c>
      <c r="S26" s="77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</row>
    <row r="27" spans="1:249" s="5" customFormat="1" ht="270.75" customHeight="1">
      <c r="A27" s="34">
        <v>18</v>
      </c>
      <c r="B27" s="34" t="s">
        <v>153</v>
      </c>
      <c r="C27" s="28" t="s">
        <v>154</v>
      </c>
      <c r="D27" s="35" t="s">
        <v>111</v>
      </c>
      <c r="E27" s="36" t="s">
        <v>67</v>
      </c>
      <c r="F27" s="34" t="s">
        <v>155</v>
      </c>
      <c r="G27" s="34">
        <v>259.29</v>
      </c>
      <c r="H27" s="37">
        <v>259.29</v>
      </c>
      <c r="I27" s="40"/>
      <c r="J27" s="41"/>
      <c r="K27" s="37"/>
      <c r="L27" s="34" t="s">
        <v>156</v>
      </c>
      <c r="M27" s="34" t="s">
        <v>157</v>
      </c>
      <c r="N27" s="34" t="s">
        <v>158</v>
      </c>
      <c r="O27" s="59">
        <v>43258</v>
      </c>
      <c r="P27" s="59">
        <v>43264</v>
      </c>
      <c r="Q27" s="59">
        <v>43385</v>
      </c>
      <c r="R27" s="59" t="s">
        <v>139</v>
      </c>
      <c r="S27" s="77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</row>
    <row r="28" spans="1:249" s="5" customFormat="1" ht="321" customHeight="1">
      <c r="A28" s="34">
        <v>19</v>
      </c>
      <c r="B28" s="34" t="s">
        <v>159</v>
      </c>
      <c r="C28" s="28" t="s">
        <v>160</v>
      </c>
      <c r="D28" s="35" t="s">
        <v>111</v>
      </c>
      <c r="E28" s="36" t="s">
        <v>88</v>
      </c>
      <c r="F28" s="34" t="s">
        <v>161</v>
      </c>
      <c r="G28" s="34">
        <v>380</v>
      </c>
      <c r="H28" s="37"/>
      <c r="I28" s="41"/>
      <c r="J28" s="41"/>
      <c r="K28" s="37">
        <v>380</v>
      </c>
      <c r="L28" s="34" t="s">
        <v>162</v>
      </c>
      <c r="M28" s="34" t="s">
        <v>163</v>
      </c>
      <c r="N28" s="34" t="s">
        <v>164</v>
      </c>
      <c r="O28" s="59">
        <v>43258</v>
      </c>
      <c r="P28" s="59">
        <v>43264</v>
      </c>
      <c r="Q28" s="59">
        <v>43385</v>
      </c>
      <c r="R28" s="59" t="s">
        <v>139</v>
      </c>
      <c r="S28" s="77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</row>
    <row r="29" spans="1:249" s="5" customFormat="1" ht="358.5" customHeight="1">
      <c r="A29" s="34">
        <v>20</v>
      </c>
      <c r="B29" s="34" t="s">
        <v>165</v>
      </c>
      <c r="C29" s="28" t="s">
        <v>166</v>
      </c>
      <c r="D29" s="35" t="s">
        <v>111</v>
      </c>
      <c r="E29" s="36" t="s">
        <v>167</v>
      </c>
      <c r="F29" s="34" t="s">
        <v>168</v>
      </c>
      <c r="G29" s="34">
        <v>571.78</v>
      </c>
      <c r="H29" s="37"/>
      <c r="I29" s="41"/>
      <c r="J29" s="61"/>
      <c r="K29" s="34">
        <v>571.78</v>
      </c>
      <c r="L29" s="34" t="s">
        <v>169</v>
      </c>
      <c r="M29" s="34" t="s">
        <v>170</v>
      </c>
      <c r="N29" s="34" t="s">
        <v>171</v>
      </c>
      <c r="O29" s="59">
        <v>43258</v>
      </c>
      <c r="P29" s="59">
        <v>43264</v>
      </c>
      <c r="Q29" s="59">
        <v>43385</v>
      </c>
      <c r="R29" s="59" t="s">
        <v>139</v>
      </c>
      <c r="S29" s="77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</row>
    <row r="30" spans="1:249" s="5" customFormat="1" ht="406.5" customHeight="1">
      <c r="A30" s="34">
        <v>21</v>
      </c>
      <c r="B30" s="34" t="s">
        <v>172</v>
      </c>
      <c r="C30" s="28" t="s">
        <v>173</v>
      </c>
      <c r="D30" s="35" t="s">
        <v>111</v>
      </c>
      <c r="E30" s="36" t="s">
        <v>174</v>
      </c>
      <c r="F30" s="34" t="s">
        <v>175</v>
      </c>
      <c r="G30" s="34">
        <v>735.66</v>
      </c>
      <c r="H30" s="34">
        <v>735.66</v>
      </c>
      <c r="I30" s="37"/>
      <c r="J30" s="61"/>
      <c r="K30" s="60"/>
      <c r="L30" s="34" t="s">
        <v>176</v>
      </c>
      <c r="M30" s="34" t="s">
        <v>177</v>
      </c>
      <c r="N30" s="34" t="s">
        <v>178</v>
      </c>
      <c r="O30" s="59">
        <v>43258</v>
      </c>
      <c r="P30" s="59">
        <v>43264</v>
      </c>
      <c r="Q30" s="59">
        <v>43385</v>
      </c>
      <c r="R30" s="59" t="s">
        <v>139</v>
      </c>
      <c r="S30" s="77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</row>
    <row r="31" spans="1:249" s="5" customFormat="1" ht="228.75" customHeight="1">
      <c r="A31" s="34">
        <v>22</v>
      </c>
      <c r="B31" s="34" t="s">
        <v>179</v>
      </c>
      <c r="C31" s="28" t="s">
        <v>180</v>
      </c>
      <c r="D31" s="35" t="s">
        <v>111</v>
      </c>
      <c r="E31" s="36" t="s">
        <v>181</v>
      </c>
      <c r="F31" s="34" t="s">
        <v>182</v>
      </c>
      <c r="G31" s="34">
        <v>285.84</v>
      </c>
      <c r="H31" s="34">
        <v>285.84</v>
      </c>
      <c r="I31" s="37"/>
      <c r="J31" s="37"/>
      <c r="K31" s="37"/>
      <c r="L31" s="34" t="s">
        <v>183</v>
      </c>
      <c r="M31" s="34" t="s">
        <v>184</v>
      </c>
      <c r="N31" s="34" t="s">
        <v>185</v>
      </c>
      <c r="O31" s="59">
        <v>43258</v>
      </c>
      <c r="P31" s="59">
        <v>43264</v>
      </c>
      <c r="Q31" s="59">
        <v>43385</v>
      </c>
      <c r="R31" s="59" t="s">
        <v>139</v>
      </c>
      <c r="S31" s="77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</row>
    <row r="32" spans="1:249" s="5" customFormat="1" ht="177" customHeight="1">
      <c r="A32" s="34">
        <v>23</v>
      </c>
      <c r="B32" s="34" t="s">
        <v>186</v>
      </c>
      <c r="C32" s="28" t="s">
        <v>187</v>
      </c>
      <c r="D32" s="35" t="s">
        <v>111</v>
      </c>
      <c r="E32" s="36" t="s">
        <v>40</v>
      </c>
      <c r="F32" s="34" t="s">
        <v>188</v>
      </c>
      <c r="G32" s="34">
        <v>197.52</v>
      </c>
      <c r="H32" s="34">
        <v>197.52</v>
      </c>
      <c r="I32" s="41"/>
      <c r="J32" s="61"/>
      <c r="K32" s="41"/>
      <c r="L32" s="34" t="s">
        <v>189</v>
      </c>
      <c r="M32" s="34" t="s">
        <v>190</v>
      </c>
      <c r="N32" s="34" t="s">
        <v>191</v>
      </c>
      <c r="O32" s="59">
        <v>43258</v>
      </c>
      <c r="P32" s="59">
        <v>43264</v>
      </c>
      <c r="Q32" s="59">
        <v>43385</v>
      </c>
      <c r="R32" s="59" t="s">
        <v>139</v>
      </c>
      <c r="S32" s="77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</row>
    <row r="33" spans="1:249" s="5" customFormat="1" ht="178.5" customHeight="1">
      <c r="A33" s="34">
        <v>24</v>
      </c>
      <c r="B33" s="34" t="s">
        <v>192</v>
      </c>
      <c r="C33" s="28" t="s">
        <v>193</v>
      </c>
      <c r="D33" s="35" t="s">
        <v>111</v>
      </c>
      <c r="E33" s="36" t="s">
        <v>81</v>
      </c>
      <c r="F33" s="34" t="s">
        <v>194</v>
      </c>
      <c r="G33" s="34">
        <v>100.84</v>
      </c>
      <c r="H33" s="40"/>
      <c r="I33" s="34">
        <v>100.84</v>
      </c>
      <c r="J33" s="37"/>
      <c r="K33" s="37"/>
      <c r="L33" s="34" t="s">
        <v>195</v>
      </c>
      <c r="M33" s="34" t="s">
        <v>196</v>
      </c>
      <c r="N33" s="34" t="s">
        <v>197</v>
      </c>
      <c r="O33" s="59">
        <v>43258</v>
      </c>
      <c r="P33" s="59">
        <v>43264</v>
      </c>
      <c r="Q33" s="59">
        <v>43385</v>
      </c>
      <c r="R33" s="59" t="s">
        <v>139</v>
      </c>
      <c r="S33" s="77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</row>
    <row r="34" spans="1:249" s="5" customFormat="1" ht="222" customHeight="1">
      <c r="A34" s="34">
        <v>25</v>
      </c>
      <c r="B34" s="34" t="s">
        <v>198</v>
      </c>
      <c r="C34" s="28" t="s">
        <v>199</v>
      </c>
      <c r="D34" s="35" t="s">
        <v>111</v>
      </c>
      <c r="E34" s="36" t="s">
        <v>200</v>
      </c>
      <c r="F34" s="34" t="s">
        <v>201</v>
      </c>
      <c r="G34" s="34">
        <v>47</v>
      </c>
      <c r="H34" s="41"/>
      <c r="I34" s="37"/>
      <c r="J34" s="37"/>
      <c r="K34" s="37">
        <v>47</v>
      </c>
      <c r="L34" s="34" t="s">
        <v>202</v>
      </c>
      <c r="M34" s="34" t="s">
        <v>203</v>
      </c>
      <c r="N34" s="34" t="s">
        <v>204</v>
      </c>
      <c r="O34" s="59">
        <v>43258</v>
      </c>
      <c r="P34" s="59">
        <v>43264</v>
      </c>
      <c r="Q34" s="59">
        <v>43385</v>
      </c>
      <c r="R34" s="59" t="s">
        <v>139</v>
      </c>
      <c r="S34" s="77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</row>
    <row r="35" spans="1:249" s="2" customFormat="1" ht="141.75" customHeight="1">
      <c r="A35" s="30">
        <v>26</v>
      </c>
      <c r="B35" s="31" t="s">
        <v>205</v>
      </c>
      <c r="C35" s="31" t="s">
        <v>206</v>
      </c>
      <c r="D35" s="31" t="s">
        <v>111</v>
      </c>
      <c r="E35" s="31" t="s">
        <v>207</v>
      </c>
      <c r="F35" s="42" t="s">
        <v>208</v>
      </c>
      <c r="G35" s="30">
        <v>6.22</v>
      </c>
      <c r="H35" s="43"/>
      <c r="I35" s="62"/>
      <c r="J35" s="33">
        <v>6.22</v>
      </c>
      <c r="K35" s="63"/>
      <c r="L35" s="30" t="s">
        <v>114</v>
      </c>
      <c r="M35" s="31" t="s">
        <v>209</v>
      </c>
      <c r="N35" s="30" t="s">
        <v>210</v>
      </c>
      <c r="O35" s="58">
        <v>43410</v>
      </c>
      <c r="P35" s="58">
        <v>43416</v>
      </c>
      <c r="Q35" s="58">
        <v>43446</v>
      </c>
      <c r="R35" s="30" t="s">
        <v>211</v>
      </c>
      <c r="S35" s="7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s="2" customFormat="1" ht="123.75" customHeight="1">
      <c r="A36" s="30">
        <v>27</v>
      </c>
      <c r="B36" s="44" t="s">
        <v>212</v>
      </c>
      <c r="C36" s="44" t="s">
        <v>213</v>
      </c>
      <c r="D36" s="31" t="s">
        <v>111</v>
      </c>
      <c r="E36" s="44" t="s">
        <v>214</v>
      </c>
      <c r="F36" s="44" t="s">
        <v>215</v>
      </c>
      <c r="G36" s="44">
        <v>850</v>
      </c>
      <c r="H36" s="44">
        <v>850</v>
      </c>
      <c r="I36" s="44"/>
      <c r="J36" s="44"/>
      <c r="K36" s="44"/>
      <c r="L36" s="30" t="s">
        <v>114</v>
      </c>
      <c r="M36" s="44" t="s">
        <v>216</v>
      </c>
      <c r="N36" s="44" t="s">
        <v>217</v>
      </c>
      <c r="O36" s="55">
        <v>43795</v>
      </c>
      <c r="P36" s="55">
        <v>43805</v>
      </c>
      <c r="Q36" s="55">
        <v>43930</v>
      </c>
      <c r="R36" s="44" t="s">
        <v>218</v>
      </c>
      <c r="S36" s="7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s="2" customFormat="1" ht="189.75" customHeight="1">
      <c r="A37" s="30">
        <v>28</v>
      </c>
      <c r="B37" s="44" t="s">
        <v>219</v>
      </c>
      <c r="C37" s="44" t="s">
        <v>220</v>
      </c>
      <c r="D37" s="44" t="s">
        <v>221</v>
      </c>
      <c r="E37" s="44" t="s">
        <v>32</v>
      </c>
      <c r="F37" s="44" t="s">
        <v>222</v>
      </c>
      <c r="G37" s="44">
        <v>48</v>
      </c>
      <c r="H37" s="45"/>
      <c r="I37" s="44">
        <v>48</v>
      </c>
      <c r="J37" s="44"/>
      <c r="K37" s="44"/>
      <c r="L37" s="30" t="s">
        <v>114</v>
      </c>
      <c r="M37" s="44" t="s">
        <v>223</v>
      </c>
      <c r="N37" s="44" t="s">
        <v>224</v>
      </c>
      <c r="O37" s="64">
        <v>43760</v>
      </c>
      <c r="P37" s="64">
        <v>43806</v>
      </c>
      <c r="Q37" s="64">
        <v>43821</v>
      </c>
      <c r="R37" s="44" t="s">
        <v>225</v>
      </c>
      <c r="S37" s="7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s="5" customFormat="1" ht="49.5" customHeight="1">
      <c r="A38" s="24" t="s">
        <v>226</v>
      </c>
      <c r="B38" s="24"/>
      <c r="C38" s="24"/>
      <c r="D38" s="24"/>
      <c r="E38" s="24"/>
      <c r="F38" s="29"/>
      <c r="G38" s="24">
        <f aca="true" t="shared" si="3" ref="G38:K38">SUM(G39:G42)</f>
        <v>9465.885</v>
      </c>
      <c r="H38" s="24">
        <f t="shared" si="3"/>
        <v>0</v>
      </c>
      <c r="I38" s="24">
        <f t="shared" si="3"/>
        <v>1746.5149999999999</v>
      </c>
      <c r="J38" s="24">
        <f t="shared" si="3"/>
        <v>1100</v>
      </c>
      <c r="K38" s="24">
        <f t="shared" si="3"/>
        <v>6619.37</v>
      </c>
      <c r="L38" s="24"/>
      <c r="M38" s="24"/>
      <c r="N38" s="24"/>
      <c r="O38" s="57"/>
      <c r="P38" s="24"/>
      <c r="Q38" s="24"/>
      <c r="R38" s="24"/>
      <c r="S38" s="24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s="6" customFormat="1" ht="219" customHeight="1">
      <c r="A39" s="30">
        <v>29</v>
      </c>
      <c r="B39" s="30" t="s">
        <v>227</v>
      </c>
      <c r="C39" s="30" t="s">
        <v>228</v>
      </c>
      <c r="D39" s="30" t="s">
        <v>229</v>
      </c>
      <c r="E39" s="30" t="s">
        <v>230</v>
      </c>
      <c r="F39" s="30" t="s">
        <v>231</v>
      </c>
      <c r="G39" s="30">
        <v>1066.686</v>
      </c>
      <c r="H39" s="33"/>
      <c r="I39" s="33">
        <v>1066.686</v>
      </c>
      <c r="J39" s="33"/>
      <c r="K39" s="33"/>
      <c r="L39" s="30" t="s">
        <v>232</v>
      </c>
      <c r="M39" s="30" t="s">
        <v>233</v>
      </c>
      <c r="N39" s="30" t="s">
        <v>234</v>
      </c>
      <c r="O39" s="58">
        <v>43399</v>
      </c>
      <c r="P39" s="58">
        <v>43663</v>
      </c>
      <c r="Q39" s="58">
        <v>43931</v>
      </c>
      <c r="R39" s="30" t="s">
        <v>218</v>
      </c>
      <c r="S39" s="27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</row>
    <row r="40" spans="1:249" s="7" customFormat="1" ht="367.5" customHeight="1">
      <c r="A40" s="30">
        <v>30</v>
      </c>
      <c r="B40" s="30" t="s">
        <v>235</v>
      </c>
      <c r="C40" s="30" t="s">
        <v>236</v>
      </c>
      <c r="D40" s="30" t="s">
        <v>237</v>
      </c>
      <c r="E40" s="30" t="s">
        <v>238</v>
      </c>
      <c r="F40" s="30" t="s">
        <v>239</v>
      </c>
      <c r="G40" s="30">
        <v>1779.829</v>
      </c>
      <c r="H40" s="33"/>
      <c r="I40" s="33">
        <v>679.829</v>
      </c>
      <c r="J40" s="33">
        <v>1100</v>
      </c>
      <c r="K40" s="51"/>
      <c r="L40" s="30" t="s">
        <v>232</v>
      </c>
      <c r="M40" s="30" t="s">
        <v>240</v>
      </c>
      <c r="N40" s="30" t="s">
        <v>241</v>
      </c>
      <c r="O40" s="55">
        <v>43781</v>
      </c>
      <c r="P40" s="55">
        <v>43784</v>
      </c>
      <c r="Q40" s="55">
        <v>43961</v>
      </c>
      <c r="R40" s="30" t="s">
        <v>242</v>
      </c>
      <c r="S40" s="27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</row>
    <row r="41" spans="1:249" s="7" customFormat="1" ht="408.75" customHeight="1">
      <c r="A41" s="30">
        <v>31</v>
      </c>
      <c r="B41" s="30" t="s">
        <v>243</v>
      </c>
      <c r="C41" s="30" t="s">
        <v>244</v>
      </c>
      <c r="D41" s="30" t="s">
        <v>245</v>
      </c>
      <c r="E41" s="30" t="s">
        <v>246</v>
      </c>
      <c r="F41" s="30" t="s">
        <v>247</v>
      </c>
      <c r="G41" s="30">
        <v>3669.37</v>
      </c>
      <c r="H41" s="33"/>
      <c r="I41" s="33"/>
      <c r="J41" s="33"/>
      <c r="K41" s="33">
        <v>3669.37</v>
      </c>
      <c r="L41" s="30" t="s">
        <v>232</v>
      </c>
      <c r="M41" s="30" t="s">
        <v>248</v>
      </c>
      <c r="N41" s="30" t="s">
        <v>249</v>
      </c>
      <c r="O41" s="55" t="s">
        <v>250</v>
      </c>
      <c r="P41" s="30" t="s">
        <v>251</v>
      </c>
      <c r="Q41" s="30" t="s">
        <v>252</v>
      </c>
      <c r="R41" s="30" t="s">
        <v>253</v>
      </c>
      <c r="S41" s="30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</row>
    <row r="42" spans="1:249" s="7" customFormat="1" ht="405.75" customHeight="1">
      <c r="A42" s="30">
        <v>32</v>
      </c>
      <c r="B42" s="30" t="s">
        <v>254</v>
      </c>
      <c r="C42" s="30" t="s">
        <v>255</v>
      </c>
      <c r="D42" s="30" t="s">
        <v>245</v>
      </c>
      <c r="E42" s="30" t="s">
        <v>256</v>
      </c>
      <c r="F42" s="30" t="s">
        <v>257</v>
      </c>
      <c r="G42" s="30">
        <v>2950</v>
      </c>
      <c r="H42" s="33"/>
      <c r="I42" s="33"/>
      <c r="J42" s="33"/>
      <c r="K42" s="30">
        <v>2950</v>
      </c>
      <c r="L42" s="30" t="s">
        <v>232</v>
      </c>
      <c r="M42" s="30" t="s">
        <v>258</v>
      </c>
      <c r="N42" s="30" t="s">
        <v>259</v>
      </c>
      <c r="O42" s="55" t="s">
        <v>250</v>
      </c>
      <c r="P42" s="30" t="s">
        <v>251</v>
      </c>
      <c r="Q42" s="30" t="s">
        <v>252</v>
      </c>
      <c r="R42" s="30" t="s">
        <v>253</v>
      </c>
      <c r="S42" s="30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</row>
    <row r="43" spans="1:249" s="7" customFormat="1" ht="102.75" customHeight="1">
      <c r="A43" s="24" t="s">
        <v>260</v>
      </c>
      <c r="B43" s="24"/>
      <c r="C43" s="24"/>
      <c r="D43" s="24"/>
      <c r="E43" s="24"/>
      <c r="F43" s="24"/>
      <c r="G43" s="24">
        <f aca="true" t="shared" si="4" ref="G43:K43">SUM(G44:G45)</f>
        <v>512.575</v>
      </c>
      <c r="H43" s="24">
        <f t="shared" si="4"/>
        <v>0</v>
      </c>
      <c r="I43" s="24">
        <f t="shared" si="4"/>
        <v>232.575</v>
      </c>
      <c r="J43" s="24">
        <f t="shared" si="4"/>
        <v>0</v>
      </c>
      <c r="K43" s="24">
        <f t="shared" si="4"/>
        <v>280</v>
      </c>
      <c r="L43" s="24"/>
      <c r="M43" s="24"/>
      <c r="N43" s="24"/>
      <c r="O43" s="65"/>
      <c r="P43" s="65"/>
      <c r="Q43" s="65"/>
      <c r="R43" s="24"/>
      <c r="S43" s="25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</row>
    <row r="44" spans="1:249" s="6" customFormat="1" ht="352.5" customHeight="1">
      <c r="A44" s="34">
        <v>33</v>
      </c>
      <c r="B44" s="34" t="s">
        <v>261</v>
      </c>
      <c r="C44" s="34" t="s">
        <v>262</v>
      </c>
      <c r="D44" s="34" t="s">
        <v>263</v>
      </c>
      <c r="E44" s="34" t="s">
        <v>264</v>
      </c>
      <c r="F44" s="34" t="s">
        <v>265</v>
      </c>
      <c r="G44" s="34">
        <v>180</v>
      </c>
      <c r="H44" s="34"/>
      <c r="I44" s="66"/>
      <c r="J44" s="34"/>
      <c r="K44" s="34">
        <v>180</v>
      </c>
      <c r="L44" s="34" t="s">
        <v>266</v>
      </c>
      <c r="M44" s="34" t="s">
        <v>267</v>
      </c>
      <c r="N44" s="34" t="s">
        <v>268</v>
      </c>
      <c r="O44" s="56" t="s">
        <v>269</v>
      </c>
      <c r="P44" s="56" t="s">
        <v>270</v>
      </c>
      <c r="Q44" s="56">
        <v>44037</v>
      </c>
      <c r="R44" s="56">
        <v>44265</v>
      </c>
      <c r="S44" s="28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s="6" customFormat="1" ht="249" customHeight="1">
      <c r="A45" s="34">
        <v>34</v>
      </c>
      <c r="B45" s="34" t="s">
        <v>271</v>
      </c>
      <c r="C45" s="46" t="s">
        <v>272</v>
      </c>
      <c r="D45" s="34" t="s">
        <v>273</v>
      </c>
      <c r="E45" s="46" t="s">
        <v>274</v>
      </c>
      <c r="F45" s="46" t="s">
        <v>275</v>
      </c>
      <c r="G45" s="34">
        <v>332.575</v>
      </c>
      <c r="H45" s="34"/>
      <c r="I45" s="34">
        <v>232.575</v>
      </c>
      <c r="J45" s="34"/>
      <c r="K45" s="67">
        <v>100</v>
      </c>
      <c r="L45" s="46" t="s">
        <v>266</v>
      </c>
      <c r="M45" s="46" t="s">
        <v>276</v>
      </c>
      <c r="N45" s="46" t="s">
        <v>277</v>
      </c>
      <c r="O45" s="56">
        <v>44043</v>
      </c>
      <c r="P45" s="56">
        <v>44050</v>
      </c>
      <c r="Q45" s="56">
        <v>44084</v>
      </c>
      <c r="R45" s="56">
        <v>44094</v>
      </c>
      <c r="S45" s="28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s="2" customFormat="1" ht="75" customHeight="1">
      <c r="A46" s="24" t="s">
        <v>278</v>
      </c>
      <c r="B46" s="24"/>
      <c r="C46" s="24"/>
      <c r="D46" s="24"/>
      <c r="E46" s="24"/>
      <c r="F46" s="29"/>
      <c r="G46" s="29">
        <f>SUM(G47:G48)</f>
        <v>545</v>
      </c>
      <c r="H46" s="29">
        <f aca="true" t="shared" si="5" ref="H46:K46">H47+H48</f>
        <v>0</v>
      </c>
      <c r="I46" s="29">
        <f t="shared" si="5"/>
        <v>150</v>
      </c>
      <c r="J46" s="29">
        <f t="shared" si="5"/>
        <v>395</v>
      </c>
      <c r="K46" s="29">
        <f t="shared" si="5"/>
        <v>0</v>
      </c>
      <c r="L46" s="24"/>
      <c r="M46" s="24"/>
      <c r="N46" s="24"/>
      <c r="O46" s="57"/>
      <c r="P46" s="24"/>
      <c r="Q46" s="24"/>
      <c r="R46" s="24"/>
      <c r="S46" s="24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s="6" customFormat="1" ht="165.75" customHeight="1">
      <c r="A47" s="30">
        <v>35</v>
      </c>
      <c r="B47" s="44" t="s">
        <v>279</v>
      </c>
      <c r="C47" s="44" t="s">
        <v>280</v>
      </c>
      <c r="D47" s="44" t="s">
        <v>281</v>
      </c>
      <c r="E47" s="44" t="s">
        <v>282</v>
      </c>
      <c r="F47" s="44" t="s">
        <v>283</v>
      </c>
      <c r="G47" s="44">
        <v>315</v>
      </c>
      <c r="H47" s="44"/>
      <c r="I47" s="44">
        <v>150</v>
      </c>
      <c r="J47" s="44">
        <v>165</v>
      </c>
      <c r="K47" s="44"/>
      <c r="L47" s="44" t="s">
        <v>284</v>
      </c>
      <c r="M47" s="44" t="s">
        <v>285</v>
      </c>
      <c r="N47" s="44" t="s">
        <v>286</v>
      </c>
      <c r="O47" s="55">
        <v>43785</v>
      </c>
      <c r="P47" s="55">
        <v>43794</v>
      </c>
      <c r="Q47" s="55">
        <v>43961</v>
      </c>
      <c r="R47" s="44" t="s">
        <v>287</v>
      </c>
      <c r="S47" s="75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</row>
    <row r="48" spans="1:249" s="6" customFormat="1" ht="195.75" customHeight="1">
      <c r="A48" s="30">
        <v>36</v>
      </c>
      <c r="B48" s="44" t="s">
        <v>288</v>
      </c>
      <c r="C48" s="44" t="s">
        <v>289</v>
      </c>
      <c r="D48" s="44" t="s">
        <v>290</v>
      </c>
      <c r="E48" s="44" t="s">
        <v>282</v>
      </c>
      <c r="F48" s="44" t="s">
        <v>291</v>
      </c>
      <c r="G48" s="44">
        <v>230</v>
      </c>
      <c r="H48" s="44"/>
      <c r="I48" s="51"/>
      <c r="J48" s="44">
        <v>230</v>
      </c>
      <c r="K48" s="44"/>
      <c r="L48" s="44" t="s">
        <v>284</v>
      </c>
      <c r="M48" s="44" t="s">
        <v>292</v>
      </c>
      <c r="N48" s="44" t="s">
        <v>293</v>
      </c>
      <c r="O48" s="64" t="s">
        <v>294</v>
      </c>
      <c r="P48" s="64" t="s">
        <v>295</v>
      </c>
      <c r="Q48" s="64" t="s">
        <v>296</v>
      </c>
      <c r="R48" s="44" t="s">
        <v>251</v>
      </c>
      <c r="S48" s="75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</row>
    <row r="49" spans="1:249" s="6" customFormat="1" ht="105.75" customHeight="1">
      <c r="A49" s="24" t="s">
        <v>297</v>
      </c>
      <c r="B49" s="24"/>
      <c r="C49" s="24"/>
      <c r="D49" s="24"/>
      <c r="E49" s="24"/>
      <c r="F49" s="29"/>
      <c r="G49" s="47">
        <f aca="true" t="shared" si="6" ref="G49:K49">SUM(G50:G53)</f>
        <v>403</v>
      </c>
      <c r="H49" s="47">
        <f t="shared" si="6"/>
        <v>0</v>
      </c>
      <c r="I49" s="47">
        <f t="shared" si="6"/>
        <v>266</v>
      </c>
      <c r="J49" s="47">
        <f t="shared" si="6"/>
        <v>137</v>
      </c>
      <c r="K49" s="47">
        <f t="shared" si="6"/>
        <v>0</v>
      </c>
      <c r="L49" s="24"/>
      <c r="M49" s="24"/>
      <c r="N49" s="24"/>
      <c r="O49" s="57"/>
      <c r="P49" s="24"/>
      <c r="Q49" s="24"/>
      <c r="R49" s="24"/>
      <c r="S49" s="24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</row>
    <row r="50" spans="1:249" s="6" customFormat="1" ht="181.5" customHeight="1">
      <c r="A50" s="30">
        <v>37</v>
      </c>
      <c r="B50" s="44" t="s">
        <v>298</v>
      </c>
      <c r="C50" s="44" t="s">
        <v>299</v>
      </c>
      <c r="D50" s="44" t="s">
        <v>300</v>
      </c>
      <c r="E50" s="44" t="s">
        <v>95</v>
      </c>
      <c r="F50" s="44" t="s">
        <v>301</v>
      </c>
      <c r="G50" s="44">
        <v>137</v>
      </c>
      <c r="H50" s="48"/>
      <c r="I50" s="44"/>
      <c r="J50" s="44">
        <v>137</v>
      </c>
      <c r="K50" s="44"/>
      <c r="L50" s="44" t="s">
        <v>302</v>
      </c>
      <c r="M50" s="27" t="s">
        <v>303</v>
      </c>
      <c r="N50" s="27" t="s">
        <v>304</v>
      </c>
      <c r="O50" s="55">
        <v>43793</v>
      </c>
      <c r="P50" s="55">
        <v>43824</v>
      </c>
      <c r="Q50" s="55">
        <v>43920</v>
      </c>
      <c r="R50" s="27" t="s">
        <v>305</v>
      </c>
      <c r="S50" s="75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</row>
    <row r="51" spans="1:249" s="6" customFormat="1" ht="255" customHeight="1">
      <c r="A51" s="30">
        <v>38</v>
      </c>
      <c r="B51" s="44" t="s">
        <v>306</v>
      </c>
      <c r="C51" s="44" t="s">
        <v>307</v>
      </c>
      <c r="D51" s="44" t="s">
        <v>308</v>
      </c>
      <c r="E51" s="44" t="s">
        <v>95</v>
      </c>
      <c r="F51" s="44" t="s">
        <v>309</v>
      </c>
      <c r="G51" s="44">
        <v>150</v>
      </c>
      <c r="H51" s="33"/>
      <c r="I51" s="44">
        <v>150</v>
      </c>
      <c r="J51" s="44"/>
      <c r="K51" s="44"/>
      <c r="L51" s="44" t="s">
        <v>302</v>
      </c>
      <c r="M51" s="44" t="s">
        <v>310</v>
      </c>
      <c r="N51" s="44" t="s">
        <v>311</v>
      </c>
      <c r="O51" s="64">
        <v>43934</v>
      </c>
      <c r="P51" s="64">
        <v>43937</v>
      </c>
      <c r="Q51" s="64">
        <v>43951</v>
      </c>
      <c r="R51" s="64">
        <v>43961</v>
      </c>
      <c r="S51" s="75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</row>
    <row r="52" spans="1:247" s="6" customFormat="1" ht="162.75" customHeight="1">
      <c r="A52" s="30">
        <v>39</v>
      </c>
      <c r="B52" s="44" t="s">
        <v>312</v>
      </c>
      <c r="C52" s="44" t="s">
        <v>313</v>
      </c>
      <c r="D52" s="44" t="s">
        <v>314</v>
      </c>
      <c r="E52" s="44" t="s">
        <v>95</v>
      </c>
      <c r="F52" s="44" t="s">
        <v>315</v>
      </c>
      <c r="G52" s="44">
        <v>56</v>
      </c>
      <c r="H52" s="44"/>
      <c r="I52" s="44">
        <v>56</v>
      </c>
      <c r="J52" s="68"/>
      <c r="K52" s="44"/>
      <c r="L52" s="44" t="s">
        <v>302</v>
      </c>
      <c r="M52" s="44" t="s">
        <v>316</v>
      </c>
      <c r="N52" s="44" t="s">
        <v>317</v>
      </c>
      <c r="O52" s="44" t="s">
        <v>318</v>
      </c>
      <c r="P52" s="44" t="s">
        <v>319</v>
      </c>
      <c r="Q52" s="44" t="s">
        <v>320</v>
      </c>
      <c r="R52" s="44" t="s">
        <v>242</v>
      </c>
      <c r="S52" s="79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</row>
    <row r="53" spans="1:247" s="6" customFormat="1" ht="153.75" customHeight="1">
      <c r="A53" s="30">
        <v>40</v>
      </c>
      <c r="B53" s="44" t="s">
        <v>321</v>
      </c>
      <c r="C53" s="44" t="s">
        <v>322</v>
      </c>
      <c r="D53" s="44" t="s">
        <v>323</v>
      </c>
      <c r="E53" s="44" t="s">
        <v>95</v>
      </c>
      <c r="F53" s="44" t="s">
        <v>324</v>
      </c>
      <c r="G53" s="44">
        <v>60</v>
      </c>
      <c r="H53" s="44"/>
      <c r="I53" s="44">
        <v>60</v>
      </c>
      <c r="J53" s="68"/>
      <c r="K53" s="48"/>
      <c r="L53" s="44" t="s">
        <v>95</v>
      </c>
      <c r="M53" s="44" t="s">
        <v>325</v>
      </c>
      <c r="N53" s="44" t="s">
        <v>326</v>
      </c>
      <c r="O53" s="44" t="s">
        <v>294</v>
      </c>
      <c r="P53" s="44" t="s">
        <v>295</v>
      </c>
      <c r="Q53" s="44" t="s">
        <v>327</v>
      </c>
      <c r="R53" s="44" t="s">
        <v>296</v>
      </c>
      <c r="S53" s="80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</row>
    <row r="54" spans="1:249" s="6" customFormat="1" ht="60.75" customHeight="1">
      <c r="A54" s="24" t="s">
        <v>328</v>
      </c>
      <c r="B54" s="24"/>
      <c r="C54" s="49"/>
      <c r="D54" s="49"/>
      <c r="E54" s="49"/>
      <c r="F54" s="49"/>
      <c r="G54" s="49">
        <f aca="true" t="shared" si="7" ref="G54:K54">G55</f>
        <v>43</v>
      </c>
      <c r="H54" s="49">
        <f t="shared" si="7"/>
        <v>0</v>
      </c>
      <c r="I54" s="49">
        <f t="shared" si="7"/>
        <v>0</v>
      </c>
      <c r="J54" s="49">
        <f t="shared" si="7"/>
        <v>0</v>
      </c>
      <c r="K54" s="49">
        <f t="shared" si="7"/>
        <v>43</v>
      </c>
      <c r="L54" s="44"/>
      <c r="M54" s="27"/>
      <c r="N54" s="27"/>
      <c r="O54" s="55"/>
      <c r="P54" s="55"/>
      <c r="Q54" s="55"/>
      <c r="R54" s="27"/>
      <c r="S54" s="75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</row>
    <row r="55" spans="1:249" s="6" customFormat="1" ht="132" customHeight="1">
      <c r="A55" s="30">
        <v>41</v>
      </c>
      <c r="B55" s="44" t="s">
        <v>329</v>
      </c>
      <c r="C55" s="44" t="s">
        <v>330</v>
      </c>
      <c r="D55" s="44" t="s">
        <v>331</v>
      </c>
      <c r="E55" s="44" t="s">
        <v>67</v>
      </c>
      <c r="F55" s="44" t="s">
        <v>332</v>
      </c>
      <c r="G55" s="44">
        <v>43</v>
      </c>
      <c r="H55" s="30"/>
      <c r="I55" s="69"/>
      <c r="J55" s="44"/>
      <c r="K55" s="44">
        <v>43</v>
      </c>
      <c r="L55" s="44" t="s">
        <v>333</v>
      </c>
      <c r="M55" s="27" t="s">
        <v>334</v>
      </c>
      <c r="N55" s="27" t="s">
        <v>335</v>
      </c>
      <c r="O55" s="64">
        <v>43687</v>
      </c>
      <c r="P55" s="64">
        <v>43692</v>
      </c>
      <c r="Q55" s="64">
        <v>43728</v>
      </c>
      <c r="R55" s="64">
        <v>43739</v>
      </c>
      <c r="S55" s="75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</row>
    <row r="56" spans="1:249" s="6" customFormat="1" ht="60.75" customHeight="1">
      <c r="A56" s="24" t="s">
        <v>336</v>
      </c>
      <c r="B56" s="24"/>
      <c r="C56" s="49"/>
      <c r="D56" s="49"/>
      <c r="E56" s="49"/>
      <c r="F56" s="49"/>
      <c r="G56" s="49">
        <f aca="true" t="shared" si="8" ref="G56:K56">G57</f>
        <v>96.05</v>
      </c>
      <c r="H56" s="49">
        <f t="shared" si="8"/>
        <v>0</v>
      </c>
      <c r="I56" s="49">
        <f t="shared" si="8"/>
        <v>96.05</v>
      </c>
      <c r="J56" s="49">
        <f t="shared" si="8"/>
        <v>0</v>
      </c>
      <c r="K56" s="49">
        <f t="shared" si="8"/>
        <v>0</v>
      </c>
      <c r="L56" s="44"/>
      <c r="M56" s="27"/>
      <c r="N56" s="27"/>
      <c r="O56" s="55"/>
      <c r="P56" s="64"/>
      <c r="Q56" s="64"/>
      <c r="R56" s="64"/>
      <c r="S56" s="75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</row>
    <row r="57" spans="1:249" s="6" customFormat="1" ht="132" customHeight="1">
      <c r="A57" s="30">
        <v>42</v>
      </c>
      <c r="B57" s="44" t="s">
        <v>337</v>
      </c>
      <c r="C57" s="44" t="s">
        <v>338</v>
      </c>
      <c r="D57" s="44" t="s">
        <v>339</v>
      </c>
      <c r="E57" s="44" t="s">
        <v>148</v>
      </c>
      <c r="F57" s="44" t="s">
        <v>340</v>
      </c>
      <c r="G57" s="44">
        <v>96.05</v>
      </c>
      <c r="H57" s="44"/>
      <c r="I57" s="44">
        <v>96.05</v>
      </c>
      <c r="J57" s="44"/>
      <c r="K57" s="70"/>
      <c r="L57" s="44" t="s">
        <v>341</v>
      </c>
      <c r="M57" s="44" t="s">
        <v>342</v>
      </c>
      <c r="N57" s="44" t="s">
        <v>343</v>
      </c>
      <c r="O57" s="55" t="s">
        <v>344</v>
      </c>
      <c r="P57" s="55" t="s">
        <v>242</v>
      </c>
      <c r="Q57" s="55" t="s">
        <v>345</v>
      </c>
      <c r="R57" s="44" t="s">
        <v>346</v>
      </c>
      <c r="S57" s="44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</row>
    <row r="58" spans="1:249" s="6" customFormat="1" ht="60.75" customHeight="1">
      <c r="A58" s="24" t="s">
        <v>347</v>
      </c>
      <c r="B58" s="24"/>
      <c r="C58" s="49"/>
      <c r="D58" s="49"/>
      <c r="E58" s="49"/>
      <c r="F58" s="49"/>
      <c r="G58" s="49">
        <f aca="true" t="shared" si="9" ref="G58:K58">SUM(G59)</f>
        <v>217.8</v>
      </c>
      <c r="H58" s="49">
        <f t="shared" si="9"/>
        <v>0</v>
      </c>
      <c r="I58" s="49">
        <f t="shared" si="9"/>
        <v>217.8</v>
      </c>
      <c r="J58" s="49">
        <f t="shared" si="9"/>
        <v>0</v>
      </c>
      <c r="K58" s="49">
        <f t="shared" si="9"/>
        <v>0</v>
      </c>
      <c r="L58" s="44"/>
      <c r="M58" s="44"/>
      <c r="N58" s="44"/>
      <c r="O58" s="55"/>
      <c r="P58" s="55"/>
      <c r="Q58" s="55"/>
      <c r="R58" s="44"/>
      <c r="S58" s="44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</row>
    <row r="59" spans="1:249" s="6" customFormat="1" ht="165" customHeight="1">
      <c r="A59" s="30">
        <v>43</v>
      </c>
      <c r="B59" s="44" t="s">
        <v>348</v>
      </c>
      <c r="C59" s="44" t="s">
        <v>349</v>
      </c>
      <c r="D59" s="44" t="s">
        <v>350</v>
      </c>
      <c r="E59" s="44" t="s">
        <v>167</v>
      </c>
      <c r="F59" s="44" t="s">
        <v>351</v>
      </c>
      <c r="G59" s="44">
        <v>217.8</v>
      </c>
      <c r="H59" s="44"/>
      <c r="I59" s="44">
        <v>217.8</v>
      </c>
      <c r="J59" s="44"/>
      <c r="K59" s="69"/>
      <c r="L59" s="44" t="s">
        <v>352</v>
      </c>
      <c r="M59" s="44" t="s">
        <v>353</v>
      </c>
      <c r="N59" s="44" t="s">
        <v>354</v>
      </c>
      <c r="O59" s="55" t="s">
        <v>344</v>
      </c>
      <c r="P59" s="55" t="s">
        <v>242</v>
      </c>
      <c r="Q59" s="55" t="s">
        <v>355</v>
      </c>
      <c r="R59" s="44" t="s">
        <v>356</v>
      </c>
      <c r="S59" s="44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</row>
    <row r="60" spans="1:249" s="6" customFormat="1" ht="61.5" customHeight="1">
      <c r="A60" s="49" t="s">
        <v>357</v>
      </c>
      <c r="B60" s="49"/>
      <c r="C60" s="49"/>
      <c r="D60" s="49"/>
      <c r="E60" s="49"/>
      <c r="F60" s="49"/>
      <c r="G60" s="49">
        <f aca="true" t="shared" si="10" ref="G60:K60">G61+G66+G68+G72+G74+G77+G79+G83+G85+G90+G99+G102+G105+G109+G115+G117+G120+G122+G124</f>
        <v>17752.03</v>
      </c>
      <c r="H60" s="49">
        <f t="shared" si="10"/>
        <v>3623.4900000000002</v>
      </c>
      <c r="I60" s="49">
        <f t="shared" si="10"/>
        <v>7200.58</v>
      </c>
      <c r="J60" s="49">
        <f t="shared" si="10"/>
        <v>1965.18</v>
      </c>
      <c r="K60" s="49">
        <f t="shared" si="10"/>
        <v>4962.78</v>
      </c>
      <c r="L60" s="49"/>
      <c r="M60" s="49"/>
      <c r="N60" s="49"/>
      <c r="O60" s="49"/>
      <c r="P60" s="49"/>
      <c r="Q60" s="49"/>
      <c r="R60" s="49"/>
      <c r="S60" s="49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</row>
    <row r="61" spans="1:249" s="6" customFormat="1" ht="49.5" customHeight="1">
      <c r="A61" s="24" t="s">
        <v>358</v>
      </c>
      <c r="B61" s="24"/>
      <c r="C61" s="24"/>
      <c r="D61" s="24"/>
      <c r="E61" s="24"/>
      <c r="F61" s="29"/>
      <c r="G61" s="24">
        <f aca="true" t="shared" si="11" ref="G61:K61">SUM(G62:G65)</f>
        <v>423.1</v>
      </c>
      <c r="H61" s="24">
        <f t="shared" si="11"/>
        <v>205.10000000000002</v>
      </c>
      <c r="I61" s="24">
        <f t="shared" si="11"/>
        <v>218</v>
      </c>
      <c r="J61" s="24">
        <f t="shared" si="11"/>
        <v>0</v>
      </c>
      <c r="K61" s="24">
        <f t="shared" si="11"/>
        <v>0</v>
      </c>
      <c r="L61" s="24"/>
      <c r="M61" s="24"/>
      <c r="N61" s="24"/>
      <c r="O61" s="57"/>
      <c r="P61" s="24"/>
      <c r="Q61" s="24"/>
      <c r="R61" s="24"/>
      <c r="S61" s="24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</row>
    <row r="62" spans="1:249" s="6" customFormat="1" ht="111" customHeight="1">
      <c r="A62" s="50">
        <v>44</v>
      </c>
      <c r="B62" s="50" t="s">
        <v>359</v>
      </c>
      <c r="C62" s="50" t="s">
        <v>360</v>
      </c>
      <c r="D62" s="50" t="s">
        <v>361</v>
      </c>
      <c r="E62" s="50" t="s">
        <v>362</v>
      </c>
      <c r="F62" s="50" t="s">
        <v>363</v>
      </c>
      <c r="G62" s="50">
        <v>68</v>
      </c>
      <c r="H62" s="51"/>
      <c r="I62" s="71">
        <v>68</v>
      </c>
      <c r="J62" s="71"/>
      <c r="K62" s="71"/>
      <c r="L62" s="50" t="s">
        <v>232</v>
      </c>
      <c r="M62" s="50" t="s">
        <v>364</v>
      </c>
      <c r="N62" s="50" t="s">
        <v>364</v>
      </c>
      <c r="O62" s="72" t="s">
        <v>365</v>
      </c>
      <c r="P62" s="73">
        <v>43709</v>
      </c>
      <c r="Q62" s="73">
        <v>43831</v>
      </c>
      <c r="R62" s="50"/>
      <c r="S62" s="82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</row>
    <row r="63" spans="1:249" s="6" customFormat="1" ht="108.75" customHeight="1">
      <c r="A63" s="30">
        <v>45</v>
      </c>
      <c r="B63" s="30" t="s">
        <v>366</v>
      </c>
      <c r="C63" s="30" t="s">
        <v>367</v>
      </c>
      <c r="D63" s="30" t="s">
        <v>368</v>
      </c>
      <c r="E63" s="30" t="s">
        <v>362</v>
      </c>
      <c r="F63" s="30" t="s">
        <v>363</v>
      </c>
      <c r="G63" s="30">
        <v>150</v>
      </c>
      <c r="H63" s="48"/>
      <c r="I63" s="33">
        <v>150</v>
      </c>
      <c r="J63" s="33"/>
      <c r="K63" s="33"/>
      <c r="L63" s="30" t="s">
        <v>232</v>
      </c>
      <c r="M63" s="30" t="s">
        <v>369</v>
      </c>
      <c r="N63" s="30" t="s">
        <v>369</v>
      </c>
      <c r="O63" s="58" t="s">
        <v>365</v>
      </c>
      <c r="P63" s="55">
        <v>43770</v>
      </c>
      <c r="Q63" s="55">
        <v>43890</v>
      </c>
      <c r="R63" s="30"/>
      <c r="S63" s="80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</row>
    <row r="64" spans="1:249" s="6" customFormat="1" ht="112.5" customHeight="1">
      <c r="A64" s="30">
        <v>46</v>
      </c>
      <c r="B64" s="30" t="s">
        <v>370</v>
      </c>
      <c r="C64" s="30" t="s">
        <v>371</v>
      </c>
      <c r="D64" s="30" t="s">
        <v>368</v>
      </c>
      <c r="E64" s="30" t="s">
        <v>362</v>
      </c>
      <c r="F64" s="30" t="s">
        <v>363</v>
      </c>
      <c r="G64" s="30">
        <v>150.3</v>
      </c>
      <c r="H64" s="33">
        <v>150.3</v>
      </c>
      <c r="I64" s="33"/>
      <c r="J64" s="68"/>
      <c r="K64" s="33"/>
      <c r="L64" s="30" t="s">
        <v>232</v>
      </c>
      <c r="M64" s="30" t="s">
        <v>372</v>
      </c>
      <c r="N64" s="30" t="s">
        <v>372</v>
      </c>
      <c r="O64" s="58" t="s">
        <v>365</v>
      </c>
      <c r="P64" s="55">
        <v>43983</v>
      </c>
      <c r="Q64" s="55">
        <v>44094</v>
      </c>
      <c r="R64" s="30"/>
      <c r="S64" s="75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</row>
    <row r="65" spans="1:249" s="6" customFormat="1" ht="130.5" customHeight="1">
      <c r="A65" s="30">
        <v>47</v>
      </c>
      <c r="B65" s="30" t="s">
        <v>373</v>
      </c>
      <c r="C65" s="30" t="s">
        <v>374</v>
      </c>
      <c r="D65" s="30" t="s">
        <v>361</v>
      </c>
      <c r="E65" s="30" t="s">
        <v>362</v>
      </c>
      <c r="F65" s="30" t="s">
        <v>363</v>
      </c>
      <c r="G65" s="30">
        <v>54.8</v>
      </c>
      <c r="H65" s="44">
        <v>54.8</v>
      </c>
      <c r="I65" s="33"/>
      <c r="J65" s="44"/>
      <c r="K65" s="33"/>
      <c r="L65" s="30" t="s">
        <v>232</v>
      </c>
      <c r="M65" s="30" t="s">
        <v>375</v>
      </c>
      <c r="N65" s="30" t="s">
        <v>375</v>
      </c>
      <c r="O65" s="58" t="s">
        <v>365</v>
      </c>
      <c r="P65" s="55">
        <v>43891</v>
      </c>
      <c r="Q65" s="55">
        <v>44032</v>
      </c>
      <c r="R65" s="30"/>
      <c r="S65" s="75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</row>
    <row r="66" spans="1:249" s="6" customFormat="1" ht="49.5" customHeight="1">
      <c r="A66" s="24" t="s">
        <v>376</v>
      </c>
      <c r="B66" s="24"/>
      <c r="C66" s="84"/>
      <c r="D66" s="84"/>
      <c r="E66" s="84"/>
      <c r="F66" s="84"/>
      <c r="G66" s="24">
        <f aca="true" t="shared" si="12" ref="G66:K66">G67</f>
        <v>10</v>
      </c>
      <c r="H66" s="24">
        <f t="shared" si="12"/>
        <v>0</v>
      </c>
      <c r="I66" s="24">
        <f t="shared" si="12"/>
        <v>0</v>
      </c>
      <c r="J66" s="24">
        <f t="shared" si="12"/>
        <v>0</v>
      </c>
      <c r="K66" s="24">
        <f t="shared" si="12"/>
        <v>10</v>
      </c>
      <c r="L66" s="84"/>
      <c r="M66" s="84"/>
      <c r="N66" s="84"/>
      <c r="O66" s="58"/>
      <c r="P66" s="84"/>
      <c r="Q66" s="84"/>
      <c r="R66" s="84"/>
      <c r="S66" s="30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</row>
    <row r="67" spans="1:249" s="6" customFormat="1" ht="133.5" customHeight="1">
      <c r="A67" s="30">
        <v>48</v>
      </c>
      <c r="B67" s="27" t="s">
        <v>377</v>
      </c>
      <c r="C67" s="27" t="s">
        <v>378</v>
      </c>
      <c r="D67" s="30" t="s">
        <v>379</v>
      </c>
      <c r="E67" s="30" t="s">
        <v>362</v>
      </c>
      <c r="F67" s="30" t="s">
        <v>380</v>
      </c>
      <c r="G67" s="30">
        <v>10</v>
      </c>
      <c r="H67" s="44"/>
      <c r="I67" s="30"/>
      <c r="J67" s="30"/>
      <c r="K67" s="30">
        <v>10</v>
      </c>
      <c r="L67" s="30" t="s">
        <v>381</v>
      </c>
      <c r="M67" s="30" t="s">
        <v>382</v>
      </c>
      <c r="N67" s="30" t="s">
        <v>383</v>
      </c>
      <c r="O67" s="58" t="s">
        <v>365</v>
      </c>
      <c r="P67" s="55">
        <v>43891</v>
      </c>
      <c r="Q67" s="55">
        <v>44185</v>
      </c>
      <c r="R67" s="30"/>
      <c r="S67" s="75">
        <v>10</v>
      </c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</row>
    <row r="68" spans="1:249" s="6" customFormat="1" ht="49.5" customHeight="1">
      <c r="A68" s="24" t="s">
        <v>384</v>
      </c>
      <c r="B68" s="24"/>
      <c r="C68" s="24"/>
      <c r="D68" s="24"/>
      <c r="E68" s="24"/>
      <c r="F68" s="29"/>
      <c r="G68" s="24">
        <f aca="true" t="shared" si="13" ref="G68:K68">SUM(G69:G71)</f>
        <v>2442.9</v>
      </c>
      <c r="H68" s="24">
        <f t="shared" si="13"/>
        <v>2367.3</v>
      </c>
      <c r="I68" s="24">
        <f t="shared" si="13"/>
        <v>30</v>
      </c>
      <c r="J68" s="24">
        <f t="shared" si="13"/>
        <v>0</v>
      </c>
      <c r="K68" s="24">
        <f t="shared" si="13"/>
        <v>45.6</v>
      </c>
      <c r="L68" s="24"/>
      <c r="M68" s="24"/>
      <c r="N68" s="24"/>
      <c r="O68" s="57"/>
      <c r="P68" s="24"/>
      <c r="Q68" s="24"/>
      <c r="R68" s="24"/>
      <c r="S68" s="24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</row>
    <row r="69" spans="1:249" s="6" customFormat="1" ht="189" customHeight="1">
      <c r="A69" s="30">
        <v>49</v>
      </c>
      <c r="B69" s="30" t="s">
        <v>385</v>
      </c>
      <c r="C69" s="30" t="s">
        <v>386</v>
      </c>
      <c r="D69" s="30" t="s">
        <v>387</v>
      </c>
      <c r="E69" s="30" t="s">
        <v>362</v>
      </c>
      <c r="F69" s="30" t="s">
        <v>363</v>
      </c>
      <c r="G69" s="30">
        <v>2367.3</v>
      </c>
      <c r="H69" s="32">
        <v>2367.3</v>
      </c>
      <c r="I69" s="30"/>
      <c r="J69" s="30"/>
      <c r="K69" s="30"/>
      <c r="L69" s="30" t="s">
        <v>388</v>
      </c>
      <c r="M69" s="30" t="s">
        <v>389</v>
      </c>
      <c r="N69" s="30" t="s">
        <v>390</v>
      </c>
      <c r="O69" s="58" t="s">
        <v>365</v>
      </c>
      <c r="P69" s="55">
        <v>43831</v>
      </c>
      <c r="Q69" s="55">
        <v>44190</v>
      </c>
      <c r="R69" s="55">
        <v>44195</v>
      </c>
      <c r="S69" s="75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</row>
    <row r="70" spans="1:249" s="6" customFormat="1" ht="220.5" customHeight="1">
      <c r="A70" s="30">
        <v>50</v>
      </c>
      <c r="B70" s="30" t="s">
        <v>391</v>
      </c>
      <c r="C70" s="85" t="s">
        <v>392</v>
      </c>
      <c r="D70" s="30" t="s">
        <v>393</v>
      </c>
      <c r="E70" s="30" t="s">
        <v>88</v>
      </c>
      <c r="F70" s="30" t="s">
        <v>394</v>
      </c>
      <c r="G70" s="30">
        <v>45.6</v>
      </c>
      <c r="H70" s="32"/>
      <c r="I70" s="30"/>
      <c r="J70" s="30"/>
      <c r="K70" s="30">
        <v>45.6</v>
      </c>
      <c r="L70" s="30" t="s">
        <v>388</v>
      </c>
      <c r="M70" s="30" t="s">
        <v>395</v>
      </c>
      <c r="N70" s="30" t="s">
        <v>396</v>
      </c>
      <c r="O70" s="58" t="s">
        <v>365</v>
      </c>
      <c r="P70" s="55">
        <v>43931</v>
      </c>
      <c r="Q70" s="55">
        <v>43981</v>
      </c>
      <c r="R70" s="55">
        <v>44012</v>
      </c>
      <c r="S70" s="75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</row>
    <row r="71" spans="1:249" s="6" customFormat="1" ht="216.75" customHeight="1">
      <c r="A71" s="30">
        <v>51</v>
      </c>
      <c r="B71" s="30" t="s">
        <v>397</v>
      </c>
      <c r="C71" s="30" t="s">
        <v>398</v>
      </c>
      <c r="D71" s="30" t="s">
        <v>399</v>
      </c>
      <c r="E71" s="30" t="s">
        <v>88</v>
      </c>
      <c r="F71" s="30" t="s">
        <v>394</v>
      </c>
      <c r="G71" s="30">
        <v>30</v>
      </c>
      <c r="H71" s="30"/>
      <c r="I71" s="30">
        <v>30</v>
      </c>
      <c r="J71" s="30"/>
      <c r="K71" s="114"/>
      <c r="L71" s="30" t="s">
        <v>388</v>
      </c>
      <c r="M71" s="30" t="s">
        <v>395</v>
      </c>
      <c r="N71" s="30" t="s">
        <v>396</v>
      </c>
      <c r="O71" s="58" t="s">
        <v>365</v>
      </c>
      <c r="P71" s="55">
        <v>43931</v>
      </c>
      <c r="Q71" s="55">
        <v>43981</v>
      </c>
      <c r="R71" s="55">
        <v>44012</v>
      </c>
      <c r="S71" s="75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</row>
    <row r="72" spans="1:249" s="6" customFormat="1" ht="70.5" customHeight="1">
      <c r="A72" s="24" t="s">
        <v>400</v>
      </c>
      <c r="B72" s="24"/>
      <c r="C72" s="24"/>
      <c r="D72" s="24"/>
      <c r="E72" s="24"/>
      <c r="F72" s="29"/>
      <c r="G72" s="24">
        <f aca="true" t="shared" si="14" ref="G72:K72">G73</f>
        <v>420</v>
      </c>
      <c r="H72" s="24">
        <f t="shared" si="14"/>
        <v>300</v>
      </c>
      <c r="I72" s="24">
        <f t="shared" si="14"/>
        <v>120</v>
      </c>
      <c r="J72" s="24">
        <f t="shared" si="14"/>
        <v>0</v>
      </c>
      <c r="K72" s="24">
        <f t="shared" si="14"/>
        <v>0</v>
      </c>
      <c r="L72" s="24"/>
      <c r="M72" s="24"/>
      <c r="N72" s="24"/>
      <c r="O72" s="57"/>
      <c r="P72" s="24"/>
      <c r="Q72" s="24"/>
      <c r="R72" s="24"/>
      <c r="S72" s="24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</row>
    <row r="73" spans="1:249" s="6" customFormat="1" ht="153.75" customHeight="1">
      <c r="A73" s="30">
        <v>52</v>
      </c>
      <c r="B73" s="30" t="s">
        <v>401</v>
      </c>
      <c r="C73" s="30" t="s">
        <v>402</v>
      </c>
      <c r="D73" s="30" t="s">
        <v>403</v>
      </c>
      <c r="E73" s="30" t="s">
        <v>362</v>
      </c>
      <c r="F73" s="30" t="s">
        <v>363</v>
      </c>
      <c r="G73" s="30">
        <v>420</v>
      </c>
      <c r="H73" s="33">
        <v>300</v>
      </c>
      <c r="I73" s="33">
        <v>120</v>
      </c>
      <c r="J73" s="30"/>
      <c r="K73" s="30"/>
      <c r="L73" s="30" t="s">
        <v>404</v>
      </c>
      <c r="M73" s="30" t="s">
        <v>405</v>
      </c>
      <c r="N73" s="30" t="s">
        <v>406</v>
      </c>
      <c r="O73" s="58" t="s">
        <v>365</v>
      </c>
      <c r="P73" s="55">
        <v>43831</v>
      </c>
      <c r="Q73" s="55">
        <v>44196</v>
      </c>
      <c r="R73" s="30"/>
      <c r="S73" s="75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</row>
    <row r="74" spans="1:249" s="6" customFormat="1" ht="97.5" customHeight="1">
      <c r="A74" s="24" t="s">
        <v>407</v>
      </c>
      <c r="B74" s="24"/>
      <c r="C74" s="86"/>
      <c r="D74" s="86"/>
      <c r="E74" s="86"/>
      <c r="F74" s="86"/>
      <c r="G74" s="24">
        <f>SUM(G75:G76)</f>
        <v>1613.88</v>
      </c>
      <c r="H74" s="24">
        <f>SUM(H75:H76)</f>
        <v>0</v>
      </c>
      <c r="I74" s="24">
        <f>SUM(I75:I76)</f>
        <v>0</v>
      </c>
      <c r="J74" s="24">
        <f>SUM(J75:J76)</f>
        <v>0</v>
      </c>
      <c r="K74" s="24">
        <f>SUM(K75:K76)</f>
        <v>1613.88</v>
      </c>
      <c r="L74" s="24"/>
      <c r="M74" s="86"/>
      <c r="N74" s="86"/>
      <c r="O74" s="86" t="s">
        <v>37</v>
      </c>
      <c r="P74" s="86"/>
      <c r="Q74" s="86"/>
      <c r="R74" s="86"/>
      <c r="S74" s="24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</row>
    <row r="75" spans="1:249" s="6" customFormat="1" ht="243.75" customHeight="1">
      <c r="A75" s="30">
        <v>53</v>
      </c>
      <c r="B75" s="30" t="s">
        <v>408</v>
      </c>
      <c r="C75" s="30" t="s">
        <v>409</v>
      </c>
      <c r="D75" s="30" t="s">
        <v>410</v>
      </c>
      <c r="E75" s="30" t="s">
        <v>411</v>
      </c>
      <c r="F75" s="30" t="s">
        <v>412</v>
      </c>
      <c r="G75" s="30">
        <v>6.88</v>
      </c>
      <c r="H75" s="30"/>
      <c r="I75" s="30"/>
      <c r="J75" s="30"/>
      <c r="K75" s="30">
        <v>6.88</v>
      </c>
      <c r="L75" s="30" t="s">
        <v>413</v>
      </c>
      <c r="M75" s="30" t="s">
        <v>414</v>
      </c>
      <c r="N75" s="30" t="s">
        <v>415</v>
      </c>
      <c r="O75" s="30" t="s">
        <v>416</v>
      </c>
      <c r="P75" s="30" t="s">
        <v>417</v>
      </c>
      <c r="Q75" s="30" t="s">
        <v>418</v>
      </c>
      <c r="R75" s="30" t="s">
        <v>419</v>
      </c>
      <c r="S75" s="80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</row>
    <row r="76" spans="1:249" s="6" customFormat="1" ht="231" customHeight="1">
      <c r="A76" s="30">
        <v>54</v>
      </c>
      <c r="B76" s="30" t="s">
        <v>420</v>
      </c>
      <c r="C76" s="30" t="s">
        <v>421</v>
      </c>
      <c r="D76" s="30" t="s">
        <v>410</v>
      </c>
      <c r="E76" s="30" t="s">
        <v>422</v>
      </c>
      <c r="F76" s="30" t="s">
        <v>423</v>
      </c>
      <c r="G76" s="30">
        <v>1607</v>
      </c>
      <c r="H76" s="30"/>
      <c r="I76" s="30" t="s">
        <v>424</v>
      </c>
      <c r="J76" s="30"/>
      <c r="K76" s="30">
        <v>1607</v>
      </c>
      <c r="L76" s="30" t="s">
        <v>413</v>
      </c>
      <c r="M76" s="30" t="s">
        <v>425</v>
      </c>
      <c r="N76" s="30" t="s">
        <v>426</v>
      </c>
      <c r="O76" s="55">
        <v>43961</v>
      </c>
      <c r="P76" s="55">
        <v>43971</v>
      </c>
      <c r="Q76" s="55">
        <v>44185</v>
      </c>
      <c r="R76" s="30" t="s">
        <v>253</v>
      </c>
      <c r="S76" s="75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</row>
    <row r="77" spans="1:249" s="6" customFormat="1" ht="84" customHeight="1">
      <c r="A77" s="25" t="s">
        <v>427</v>
      </c>
      <c r="B77" s="25"/>
      <c r="C77" s="25"/>
      <c r="D77" s="25"/>
      <c r="E77" s="25"/>
      <c r="F77" s="25"/>
      <c r="G77" s="25">
        <f aca="true" t="shared" si="15" ref="G77:K77">G78</f>
        <v>371.4</v>
      </c>
      <c r="H77" s="25">
        <f t="shared" si="15"/>
        <v>0</v>
      </c>
      <c r="I77" s="25">
        <f t="shared" si="15"/>
        <v>371.4</v>
      </c>
      <c r="J77" s="25">
        <f t="shared" si="15"/>
        <v>0</v>
      </c>
      <c r="K77" s="25">
        <f t="shared" si="15"/>
        <v>0</v>
      </c>
      <c r="L77" s="25"/>
      <c r="M77" s="25"/>
      <c r="N77" s="25"/>
      <c r="O77" s="57"/>
      <c r="P77" s="25"/>
      <c r="Q77" s="25"/>
      <c r="R77" s="25"/>
      <c r="S77" s="27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</row>
    <row r="78" spans="1:249" s="6" customFormat="1" ht="189" customHeight="1">
      <c r="A78" s="27">
        <v>55</v>
      </c>
      <c r="B78" s="27" t="s">
        <v>428</v>
      </c>
      <c r="C78" s="27" t="s">
        <v>429</v>
      </c>
      <c r="D78" s="27" t="s">
        <v>430</v>
      </c>
      <c r="E78" s="27" t="s">
        <v>431</v>
      </c>
      <c r="F78" s="27" t="s">
        <v>432</v>
      </c>
      <c r="G78" s="27">
        <v>371.4</v>
      </c>
      <c r="H78" s="27"/>
      <c r="I78" s="27">
        <v>371.4</v>
      </c>
      <c r="J78" s="27"/>
      <c r="K78" s="27"/>
      <c r="L78" s="27" t="s">
        <v>433</v>
      </c>
      <c r="M78" s="27" t="s">
        <v>434</v>
      </c>
      <c r="N78" s="27" t="s">
        <v>435</v>
      </c>
      <c r="O78" s="58">
        <v>43662</v>
      </c>
      <c r="P78" s="58">
        <v>43666</v>
      </c>
      <c r="Q78" s="58">
        <v>43687</v>
      </c>
      <c r="R78" s="27" t="s">
        <v>436</v>
      </c>
      <c r="S78" s="75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</row>
    <row r="79" spans="1:249" s="6" customFormat="1" ht="51.75" customHeight="1">
      <c r="A79" s="25" t="s">
        <v>437</v>
      </c>
      <c r="B79" s="25"/>
      <c r="C79" s="25"/>
      <c r="D79" s="25"/>
      <c r="E79" s="25"/>
      <c r="F79" s="25"/>
      <c r="G79" s="25">
        <f aca="true" t="shared" si="16" ref="G79:K79">SUM(G80:G82)</f>
        <v>6633.35</v>
      </c>
      <c r="H79" s="25">
        <f t="shared" si="16"/>
        <v>0</v>
      </c>
      <c r="I79" s="25">
        <f t="shared" si="16"/>
        <v>3515.85</v>
      </c>
      <c r="J79" s="25">
        <f t="shared" si="16"/>
        <v>741</v>
      </c>
      <c r="K79" s="25">
        <f t="shared" si="16"/>
        <v>2376.5</v>
      </c>
      <c r="L79" s="25"/>
      <c r="M79" s="25"/>
      <c r="N79" s="25"/>
      <c r="O79" s="58"/>
      <c r="P79" s="25"/>
      <c r="Q79" s="25"/>
      <c r="R79" s="25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</row>
    <row r="80" spans="1:249" s="6" customFormat="1" ht="210.75" customHeight="1">
      <c r="A80" s="27">
        <v>56</v>
      </c>
      <c r="B80" s="27" t="s">
        <v>438</v>
      </c>
      <c r="C80" s="27" t="s">
        <v>439</v>
      </c>
      <c r="D80" s="27" t="s">
        <v>440</v>
      </c>
      <c r="E80" s="27" t="s">
        <v>441</v>
      </c>
      <c r="F80" s="27" t="s">
        <v>442</v>
      </c>
      <c r="G80" s="27">
        <v>741</v>
      </c>
      <c r="H80" s="27"/>
      <c r="I80" s="27"/>
      <c r="J80" s="27">
        <v>741</v>
      </c>
      <c r="K80" s="27"/>
      <c r="L80" s="27" t="s">
        <v>266</v>
      </c>
      <c r="M80" s="27" t="s">
        <v>443</v>
      </c>
      <c r="N80" s="27" t="s">
        <v>444</v>
      </c>
      <c r="O80" s="58" t="s">
        <v>365</v>
      </c>
      <c r="P80" s="55">
        <v>43891</v>
      </c>
      <c r="Q80" s="55">
        <v>44134</v>
      </c>
      <c r="R80" s="55">
        <v>44155</v>
      </c>
      <c r="S80" s="75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</row>
    <row r="81" spans="1:249" s="6" customFormat="1" ht="286.5" customHeight="1">
      <c r="A81" s="27">
        <v>57</v>
      </c>
      <c r="B81" s="44" t="s">
        <v>445</v>
      </c>
      <c r="C81" s="44" t="s">
        <v>446</v>
      </c>
      <c r="D81" s="27" t="s">
        <v>447</v>
      </c>
      <c r="E81" s="44" t="s">
        <v>448</v>
      </c>
      <c r="F81" s="44" t="s">
        <v>449</v>
      </c>
      <c r="G81" s="44">
        <v>3515.85</v>
      </c>
      <c r="H81" s="44"/>
      <c r="I81" s="44">
        <v>3515.85</v>
      </c>
      <c r="J81" s="44"/>
      <c r="K81" s="44"/>
      <c r="L81" s="44" t="s">
        <v>266</v>
      </c>
      <c r="M81" s="44" t="s">
        <v>450</v>
      </c>
      <c r="N81" s="44" t="s">
        <v>451</v>
      </c>
      <c r="O81" s="55">
        <v>43929</v>
      </c>
      <c r="P81" s="55">
        <v>43933</v>
      </c>
      <c r="Q81" s="55">
        <v>44020</v>
      </c>
      <c r="R81" s="44" t="s">
        <v>346</v>
      </c>
      <c r="S81" s="75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</row>
    <row r="82" spans="1:249" s="6" customFormat="1" ht="300" customHeight="1">
      <c r="A82" s="28">
        <v>58</v>
      </c>
      <c r="B82" s="46" t="s">
        <v>452</v>
      </c>
      <c r="C82" s="46" t="s">
        <v>453</v>
      </c>
      <c r="D82" s="28" t="s">
        <v>454</v>
      </c>
      <c r="E82" s="46" t="s">
        <v>455</v>
      </c>
      <c r="F82" s="46" t="s">
        <v>456</v>
      </c>
      <c r="G82" s="46">
        <v>2376.5</v>
      </c>
      <c r="H82" s="46"/>
      <c r="I82" s="46"/>
      <c r="J82" s="46"/>
      <c r="K82" s="46">
        <v>2376.5</v>
      </c>
      <c r="L82" s="46" t="s">
        <v>266</v>
      </c>
      <c r="M82" s="46" t="s">
        <v>457</v>
      </c>
      <c r="N82" s="46" t="s">
        <v>458</v>
      </c>
      <c r="O82" s="56">
        <v>43809</v>
      </c>
      <c r="P82" s="56">
        <v>43818</v>
      </c>
      <c r="Q82" s="56" t="s">
        <v>242</v>
      </c>
      <c r="R82" s="46" t="s">
        <v>346</v>
      </c>
      <c r="S82" s="77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</row>
    <row r="83" spans="1:249" s="6" customFormat="1" ht="99" customHeight="1">
      <c r="A83" s="87" t="s">
        <v>459</v>
      </c>
      <c r="B83" s="88"/>
      <c r="C83" s="49"/>
      <c r="D83" s="25"/>
      <c r="E83" s="49"/>
      <c r="F83" s="49"/>
      <c r="G83" s="49">
        <f aca="true" t="shared" si="17" ref="G83:K83">G84</f>
        <v>900</v>
      </c>
      <c r="H83" s="49">
        <f t="shared" si="17"/>
        <v>0</v>
      </c>
      <c r="I83" s="49">
        <f t="shared" si="17"/>
        <v>900</v>
      </c>
      <c r="J83" s="49">
        <f t="shared" si="17"/>
        <v>0</v>
      </c>
      <c r="K83" s="49">
        <f t="shared" si="17"/>
        <v>0</v>
      </c>
      <c r="L83" s="44"/>
      <c r="M83" s="44"/>
      <c r="N83" s="44"/>
      <c r="O83" s="55"/>
      <c r="P83" s="55"/>
      <c r="Q83" s="55"/>
      <c r="R83" s="44"/>
      <c r="S83" s="75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</row>
    <row r="84" spans="1:249" s="6" customFormat="1" ht="280.5" customHeight="1">
      <c r="A84" s="27">
        <v>59</v>
      </c>
      <c r="B84" s="89" t="s">
        <v>460</v>
      </c>
      <c r="C84" s="89" t="s">
        <v>461</v>
      </c>
      <c r="D84" s="90" t="s">
        <v>462</v>
      </c>
      <c r="E84" s="89" t="s">
        <v>463</v>
      </c>
      <c r="F84" s="44" t="s">
        <v>464</v>
      </c>
      <c r="G84" s="44">
        <v>900</v>
      </c>
      <c r="H84" s="89"/>
      <c r="I84" s="44">
        <v>900</v>
      </c>
      <c r="J84" s="114"/>
      <c r="K84" s="89"/>
      <c r="L84" s="89" t="s">
        <v>465</v>
      </c>
      <c r="M84" s="89" t="s">
        <v>466</v>
      </c>
      <c r="N84" s="89" t="s">
        <v>467</v>
      </c>
      <c r="O84" s="55" t="s">
        <v>468</v>
      </c>
      <c r="P84" s="55" t="s">
        <v>469</v>
      </c>
      <c r="Q84" s="55" t="s">
        <v>251</v>
      </c>
      <c r="R84" s="44" t="s">
        <v>470</v>
      </c>
      <c r="S84" s="124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</row>
    <row r="85" spans="1:249" ht="73.5" customHeight="1">
      <c r="A85" s="25" t="s">
        <v>471</v>
      </c>
      <c r="B85" s="25"/>
      <c r="C85" s="25"/>
      <c r="D85" s="25"/>
      <c r="E85" s="25"/>
      <c r="F85" s="25"/>
      <c r="G85" s="25">
        <f aca="true" t="shared" si="18" ref="G85:K85">SUM(G86:G89)</f>
        <v>1194</v>
      </c>
      <c r="H85" s="25">
        <f t="shared" si="18"/>
        <v>0</v>
      </c>
      <c r="I85" s="25">
        <f t="shared" si="18"/>
        <v>400</v>
      </c>
      <c r="J85" s="25">
        <f t="shared" si="18"/>
        <v>375</v>
      </c>
      <c r="K85" s="25">
        <f t="shared" si="18"/>
        <v>419</v>
      </c>
      <c r="L85" s="115"/>
      <c r="M85" s="115"/>
      <c r="N85" s="115"/>
      <c r="O85" s="116"/>
      <c r="P85" s="116"/>
      <c r="Q85" s="116"/>
      <c r="R85" s="116"/>
      <c r="S85" s="11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s="6" customFormat="1" ht="276.75" customHeight="1">
      <c r="A86" s="91">
        <v>60</v>
      </c>
      <c r="B86" s="44" t="s">
        <v>472</v>
      </c>
      <c r="C86" s="44" t="s">
        <v>473</v>
      </c>
      <c r="D86" s="44" t="s">
        <v>474</v>
      </c>
      <c r="E86" s="44" t="s">
        <v>282</v>
      </c>
      <c r="F86" s="44" t="s">
        <v>475</v>
      </c>
      <c r="G86" s="44">
        <v>175</v>
      </c>
      <c r="H86" s="44"/>
      <c r="I86" s="44"/>
      <c r="J86" s="44"/>
      <c r="K86" s="44">
        <v>175</v>
      </c>
      <c r="L86" s="44" t="s">
        <v>284</v>
      </c>
      <c r="M86" s="44" t="s">
        <v>476</v>
      </c>
      <c r="N86" s="44" t="s">
        <v>477</v>
      </c>
      <c r="O86" s="64">
        <v>43936</v>
      </c>
      <c r="P86" s="64">
        <v>43946</v>
      </c>
      <c r="Q86" s="64">
        <v>43981</v>
      </c>
      <c r="R86" s="44" t="s">
        <v>356</v>
      </c>
      <c r="S86" s="75">
        <v>174</v>
      </c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</row>
    <row r="87" spans="1:249" s="6" customFormat="1" ht="276" customHeight="1">
      <c r="A87" s="91">
        <v>61</v>
      </c>
      <c r="B87" s="44" t="s">
        <v>478</v>
      </c>
      <c r="C87" s="44" t="s">
        <v>479</v>
      </c>
      <c r="D87" s="44" t="s">
        <v>480</v>
      </c>
      <c r="E87" s="44" t="s">
        <v>282</v>
      </c>
      <c r="F87" s="44" t="s">
        <v>481</v>
      </c>
      <c r="G87" s="44">
        <v>400</v>
      </c>
      <c r="H87" s="44"/>
      <c r="I87" s="44">
        <v>400</v>
      </c>
      <c r="J87" s="44"/>
      <c r="K87" s="44"/>
      <c r="L87" s="44" t="s">
        <v>284</v>
      </c>
      <c r="M87" s="44" t="s">
        <v>482</v>
      </c>
      <c r="N87" s="44" t="s">
        <v>483</v>
      </c>
      <c r="O87" s="64">
        <v>43785</v>
      </c>
      <c r="P87" s="64">
        <v>43788</v>
      </c>
      <c r="Q87" s="64">
        <v>43941</v>
      </c>
      <c r="R87" s="44" t="s">
        <v>287</v>
      </c>
      <c r="S87" s="75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</row>
    <row r="88" spans="1:249" s="6" customFormat="1" ht="147.75" customHeight="1">
      <c r="A88" s="91">
        <v>62</v>
      </c>
      <c r="B88" s="44" t="s">
        <v>484</v>
      </c>
      <c r="C88" s="44" t="s">
        <v>485</v>
      </c>
      <c r="D88" s="44" t="s">
        <v>486</v>
      </c>
      <c r="E88" s="44" t="s">
        <v>282</v>
      </c>
      <c r="F88" s="44" t="s">
        <v>487</v>
      </c>
      <c r="G88" s="44">
        <v>375</v>
      </c>
      <c r="H88" s="70"/>
      <c r="I88" s="44"/>
      <c r="J88" s="44">
        <v>375</v>
      </c>
      <c r="K88" s="44"/>
      <c r="L88" s="44" t="s">
        <v>284</v>
      </c>
      <c r="M88" s="44" t="s">
        <v>488</v>
      </c>
      <c r="N88" s="44" t="s">
        <v>489</v>
      </c>
      <c r="O88" s="64" t="s">
        <v>294</v>
      </c>
      <c r="P88" s="64" t="s">
        <v>295</v>
      </c>
      <c r="Q88" s="64" t="s">
        <v>296</v>
      </c>
      <c r="R88" s="44" t="s">
        <v>251</v>
      </c>
      <c r="S88" s="75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</row>
    <row r="89" spans="1:249" s="6" customFormat="1" ht="205.5" customHeight="1">
      <c r="A89" s="91">
        <v>63</v>
      </c>
      <c r="B89" s="44" t="s">
        <v>490</v>
      </c>
      <c r="C89" s="44" t="s">
        <v>491</v>
      </c>
      <c r="D89" s="44"/>
      <c r="E89" s="44" t="s">
        <v>282</v>
      </c>
      <c r="F89" s="44" t="s">
        <v>492</v>
      </c>
      <c r="G89" s="44">
        <v>244</v>
      </c>
      <c r="H89" s="44"/>
      <c r="I89" s="44"/>
      <c r="J89" s="44"/>
      <c r="K89" s="44">
        <v>244</v>
      </c>
      <c r="L89" s="44" t="s">
        <v>284</v>
      </c>
      <c r="M89" s="44" t="s">
        <v>493</v>
      </c>
      <c r="N89" s="44" t="s">
        <v>494</v>
      </c>
      <c r="O89" s="64" t="s">
        <v>294</v>
      </c>
      <c r="P89" s="64" t="s">
        <v>295</v>
      </c>
      <c r="Q89" s="64" t="s">
        <v>296</v>
      </c>
      <c r="R89" s="44" t="s">
        <v>251</v>
      </c>
      <c r="S89" s="75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</row>
    <row r="90" spans="1:249" s="8" customFormat="1" ht="111" customHeight="1">
      <c r="A90" s="24" t="s">
        <v>495</v>
      </c>
      <c r="B90" s="24"/>
      <c r="C90" s="92"/>
      <c r="D90" s="93"/>
      <c r="E90" s="92"/>
      <c r="F90" s="92"/>
      <c r="G90" s="29">
        <f aca="true" t="shared" si="19" ref="G90:K90">SUM(G91:G98)</f>
        <v>947</v>
      </c>
      <c r="H90" s="29">
        <f t="shared" si="19"/>
        <v>66</v>
      </c>
      <c r="I90" s="29">
        <f t="shared" si="19"/>
        <v>861</v>
      </c>
      <c r="J90" s="29">
        <f t="shared" si="19"/>
        <v>20</v>
      </c>
      <c r="K90" s="29">
        <f t="shared" si="19"/>
        <v>0</v>
      </c>
      <c r="L90" s="92"/>
      <c r="M90" s="92"/>
      <c r="N90" s="92"/>
      <c r="O90" s="86"/>
      <c r="P90" s="92"/>
      <c r="Q90" s="92"/>
      <c r="R90" s="92"/>
      <c r="S90" s="29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125"/>
      <c r="FK90" s="125"/>
      <c r="FL90" s="125"/>
      <c r="FM90" s="125"/>
      <c r="FN90" s="125"/>
      <c r="FO90" s="125"/>
      <c r="FP90" s="125"/>
      <c r="FQ90" s="125"/>
      <c r="FR90" s="125"/>
      <c r="FS90" s="125"/>
      <c r="FT90" s="125"/>
      <c r="FU90" s="125"/>
      <c r="FV90" s="125"/>
      <c r="FW90" s="125"/>
      <c r="FX90" s="125"/>
      <c r="FY90" s="125"/>
      <c r="FZ90" s="125"/>
      <c r="GA90" s="125"/>
      <c r="GB90" s="125"/>
      <c r="GC90" s="125"/>
      <c r="GD90" s="125"/>
      <c r="GE90" s="125"/>
      <c r="GF90" s="125"/>
      <c r="GG90" s="125"/>
      <c r="GH90" s="125"/>
      <c r="GI90" s="125"/>
      <c r="GJ90" s="125"/>
      <c r="GK90" s="125"/>
      <c r="GL90" s="125"/>
      <c r="GM90" s="125"/>
      <c r="GN90" s="125"/>
      <c r="GO90" s="125"/>
      <c r="GP90" s="125"/>
      <c r="GQ90" s="125"/>
      <c r="GR90" s="125"/>
      <c r="GS90" s="125"/>
      <c r="GT90" s="125"/>
      <c r="GU90" s="125"/>
      <c r="GV90" s="125"/>
      <c r="GW90" s="125"/>
      <c r="GX90" s="125"/>
      <c r="GY90" s="125"/>
      <c r="GZ90" s="125"/>
      <c r="HA90" s="125"/>
      <c r="HB90" s="125"/>
      <c r="HC90" s="125"/>
      <c r="HD90" s="125"/>
      <c r="HE90" s="125"/>
      <c r="HF90" s="125"/>
      <c r="HG90" s="125"/>
      <c r="HH90" s="125"/>
      <c r="HI90" s="125"/>
      <c r="HJ90" s="125"/>
      <c r="HK90" s="125"/>
      <c r="HL90" s="125"/>
      <c r="HM90" s="125"/>
      <c r="HN90" s="125"/>
      <c r="HO90" s="125"/>
      <c r="HP90" s="125"/>
      <c r="HQ90" s="125"/>
      <c r="HR90" s="125"/>
      <c r="HS90" s="125"/>
      <c r="HT90" s="125"/>
      <c r="HU90" s="125"/>
      <c r="HV90" s="125"/>
      <c r="HW90" s="125"/>
      <c r="HX90" s="125"/>
      <c r="HY90" s="125"/>
      <c r="HZ90" s="125"/>
      <c r="IA90" s="125"/>
      <c r="IB90" s="125"/>
      <c r="IC90" s="125"/>
      <c r="ID90" s="125"/>
      <c r="IE90" s="125"/>
      <c r="IF90" s="125"/>
      <c r="IG90" s="125"/>
      <c r="IH90" s="125"/>
      <c r="II90" s="125"/>
      <c r="IJ90" s="125"/>
      <c r="IK90" s="125"/>
      <c r="IL90" s="125"/>
      <c r="IM90" s="125"/>
      <c r="IN90" s="125"/>
      <c r="IO90" s="125"/>
    </row>
    <row r="91" spans="1:249" s="5" customFormat="1" ht="261.75" customHeight="1">
      <c r="A91" s="30">
        <v>64</v>
      </c>
      <c r="B91" s="94" t="s">
        <v>496</v>
      </c>
      <c r="C91" s="95" t="s">
        <v>497</v>
      </c>
      <c r="D91" s="94" t="s">
        <v>498</v>
      </c>
      <c r="E91" s="44" t="s">
        <v>95</v>
      </c>
      <c r="F91" s="94" t="s">
        <v>499</v>
      </c>
      <c r="G91" s="30">
        <v>20</v>
      </c>
      <c r="H91" s="96"/>
      <c r="I91" s="33"/>
      <c r="J91" s="117">
        <v>20</v>
      </c>
      <c r="K91" s="33"/>
      <c r="L91" s="30" t="s">
        <v>302</v>
      </c>
      <c r="M91" s="27" t="s">
        <v>500</v>
      </c>
      <c r="N91" s="27" t="s">
        <v>501</v>
      </c>
      <c r="O91" s="64">
        <v>43789</v>
      </c>
      <c r="P91" s="64">
        <v>43791</v>
      </c>
      <c r="Q91" s="64">
        <v>43920</v>
      </c>
      <c r="R91" s="27" t="s">
        <v>502</v>
      </c>
      <c r="S91" s="75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</row>
    <row r="92" spans="1:249" s="5" customFormat="1" ht="310.5" customHeight="1">
      <c r="A92" s="30">
        <v>65</v>
      </c>
      <c r="B92" s="30" t="s">
        <v>503</v>
      </c>
      <c r="C92" s="30" t="s">
        <v>504</v>
      </c>
      <c r="D92" s="30" t="s">
        <v>505</v>
      </c>
      <c r="E92" s="30" t="s">
        <v>95</v>
      </c>
      <c r="F92" s="30" t="s">
        <v>506</v>
      </c>
      <c r="G92" s="30">
        <v>150</v>
      </c>
      <c r="H92" s="33"/>
      <c r="I92" s="33">
        <v>150</v>
      </c>
      <c r="J92" s="33"/>
      <c r="K92" s="102"/>
      <c r="L92" s="30" t="s">
        <v>302</v>
      </c>
      <c r="M92" s="30" t="s">
        <v>507</v>
      </c>
      <c r="N92" s="30" t="s">
        <v>508</v>
      </c>
      <c r="O92" s="58">
        <v>43781</v>
      </c>
      <c r="P92" s="58">
        <v>43782</v>
      </c>
      <c r="Q92" s="58">
        <v>43920</v>
      </c>
      <c r="R92" s="30" t="s">
        <v>502</v>
      </c>
      <c r="S92" s="27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</row>
    <row r="93" spans="1:249" s="5" customFormat="1" ht="283.5" customHeight="1">
      <c r="A93" s="30">
        <v>66</v>
      </c>
      <c r="B93" s="30" t="s">
        <v>509</v>
      </c>
      <c r="C93" s="30" t="s">
        <v>510</v>
      </c>
      <c r="D93" s="30" t="s">
        <v>511</v>
      </c>
      <c r="E93" s="30" t="s">
        <v>95</v>
      </c>
      <c r="F93" s="30" t="s">
        <v>506</v>
      </c>
      <c r="G93" s="30">
        <v>105</v>
      </c>
      <c r="H93" s="33"/>
      <c r="I93" s="33">
        <v>105</v>
      </c>
      <c r="J93" s="33"/>
      <c r="K93" s="33"/>
      <c r="L93" s="30" t="s">
        <v>302</v>
      </c>
      <c r="M93" s="30" t="s">
        <v>507</v>
      </c>
      <c r="N93" s="30" t="s">
        <v>508</v>
      </c>
      <c r="O93" s="58">
        <v>43781</v>
      </c>
      <c r="P93" s="58">
        <v>43782</v>
      </c>
      <c r="Q93" s="58">
        <v>43920</v>
      </c>
      <c r="R93" s="30" t="s">
        <v>502</v>
      </c>
      <c r="S93" s="27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</row>
    <row r="94" spans="1:249" s="5" customFormat="1" ht="405.75" customHeight="1">
      <c r="A94" s="30">
        <v>67</v>
      </c>
      <c r="B94" s="30" t="s">
        <v>512</v>
      </c>
      <c r="C94" s="30" t="s">
        <v>513</v>
      </c>
      <c r="D94" s="30" t="s">
        <v>514</v>
      </c>
      <c r="E94" s="30" t="s">
        <v>95</v>
      </c>
      <c r="F94" s="30" t="s">
        <v>515</v>
      </c>
      <c r="G94" s="30">
        <v>129</v>
      </c>
      <c r="H94" s="97"/>
      <c r="I94" s="33">
        <v>129</v>
      </c>
      <c r="J94" s="33"/>
      <c r="K94" s="33"/>
      <c r="L94" s="30" t="s">
        <v>302</v>
      </c>
      <c r="M94" s="44" t="s">
        <v>516</v>
      </c>
      <c r="N94" s="44" t="s">
        <v>517</v>
      </c>
      <c r="O94" s="58" t="s">
        <v>518</v>
      </c>
      <c r="P94" s="58" t="s">
        <v>519</v>
      </c>
      <c r="Q94" s="58" t="s">
        <v>319</v>
      </c>
      <c r="R94" s="30" t="s">
        <v>502</v>
      </c>
      <c r="S94" s="75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</row>
    <row r="95" spans="1:249" s="5" customFormat="1" ht="346.5" customHeight="1">
      <c r="A95" s="30">
        <v>68</v>
      </c>
      <c r="B95" s="30" t="s">
        <v>520</v>
      </c>
      <c r="C95" s="30" t="s">
        <v>521</v>
      </c>
      <c r="D95" s="30" t="s">
        <v>522</v>
      </c>
      <c r="E95" s="30" t="s">
        <v>95</v>
      </c>
      <c r="F95" s="30" t="s">
        <v>523</v>
      </c>
      <c r="G95" s="30">
        <v>316</v>
      </c>
      <c r="H95" s="33">
        <v>66</v>
      </c>
      <c r="I95" s="33">
        <v>250</v>
      </c>
      <c r="J95" s="33"/>
      <c r="K95" s="102"/>
      <c r="L95" s="30" t="s">
        <v>302</v>
      </c>
      <c r="M95" s="44" t="s">
        <v>524</v>
      </c>
      <c r="N95" s="44" t="s">
        <v>525</v>
      </c>
      <c r="O95" s="58">
        <v>43985</v>
      </c>
      <c r="P95" s="58">
        <v>43992</v>
      </c>
      <c r="Q95" s="58">
        <v>44021</v>
      </c>
      <c r="R95" s="44" t="s">
        <v>296</v>
      </c>
      <c r="S95" s="75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</row>
    <row r="96" spans="1:249" s="5" customFormat="1" ht="274.5" customHeight="1">
      <c r="A96" s="30">
        <v>69</v>
      </c>
      <c r="B96" s="44" t="s">
        <v>526</v>
      </c>
      <c r="C96" s="44" t="s">
        <v>527</v>
      </c>
      <c r="D96" s="44" t="s">
        <v>528</v>
      </c>
      <c r="E96" s="44" t="s">
        <v>95</v>
      </c>
      <c r="F96" s="44" t="s">
        <v>315</v>
      </c>
      <c r="G96" s="44">
        <v>29</v>
      </c>
      <c r="H96" s="44"/>
      <c r="I96" s="44">
        <v>29</v>
      </c>
      <c r="J96" s="44"/>
      <c r="K96" s="102"/>
      <c r="L96" s="30" t="s">
        <v>302</v>
      </c>
      <c r="M96" s="44" t="s">
        <v>529</v>
      </c>
      <c r="N96" s="44" t="s">
        <v>530</v>
      </c>
      <c r="O96" s="44" t="s">
        <v>305</v>
      </c>
      <c r="P96" s="44" t="s">
        <v>531</v>
      </c>
      <c r="Q96" s="44" t="s">
        <v>532</v>
      </c>
      <c r="R96" s="44" t="s">
        <v>296</v>
      </c>
      <c r="S96" s="75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</row>
    <row r="97" spans="1:249" s="5" customFormat="1" ht="328.5" customHeight="1">
      <c r="A97" s="30">
        <v>70</v>
      </c>
      <c r="B97" s="44" t="s">
        <v>533</v>
      </c>
      <c r="C97" s="98" t="s">
        <v>534</v>
      </c>
      <c r="D97" s="44" t="s">
        <v>535</v>
      </c>
      <c r="E97" s="44" t="s">
        <v>95</v>
      </c>
      <c r="F97" s="44" t="s">
        <v>536</v>
      </c>
      <c r="G97" s="44">
        <v>150</v>
      </c>
      <c r="H97" s="44"/>
      <c r="I97" s="44">
        <v>150</v>
      </c>
      <c r="J97" s="44"/>
      <c r="K97" s="102"/>
      <c r="L97" s="30" t="s">
        <v>302</v>
      </c>
      <c r="M97" s="44" t="s">
        <v>537</v>
      </c>
      <c r="N97" s="44" t="s">
        <v>538</v>
      </c>
      <c r="O97" s="44" t="s">
        <v>356</v>
      </c>
      <c r="P97" s="44" t="s">
        <v>539</v>
      </c>
      <c r="Q97" s="44" t="s">
        <v>327</v>
      </c>
      <c r="R97" s="44" t="s">
        <v>296</v>
      </c>
      <c r="S97" s="75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</row>
    <row r="98" spans="1:249" s="5" customFormat="1" ht="234" customHeight="1">
      <c r="A98" s="30">
        <v>71</v>
      </c>
      <c r="B98" s="44" t="s">
        <v>540</v>
      </c>
      <c r="C98" s="44" t="s">
        <v>541</v>
      </c>
      <c r="D98" s="44" t="s">
        <v>542</v>
      </c>
      <c r="E98" s="44" t="s">
        <v>95</v>
      </c>
      <c r="F98" s="44" t="s">
        <v>543</v>
      </c>
      <c r="G98" s="44">
        <v>48</v>
      </c>
      <c r="H98" s="44"/>
      <c r="I98" s="44">
        <v>48</v>
      </c>
      <c r="J98" s="44"/>
      <c r="K98" s="99"/>
      <c r="L98" s="30" t="s">
        <v>302</v>
      </c>
      <c r="M98" s="44" t="s">
        <v>544</v>
      </c>
      <c r="N98" s="44" t="s">
        <v>545</v>
      </c>
      <c r="O98" s="44" t="s">
        <v>546</v>
      </c>
      <c r="P98" s="44" t="s">
        <v>546</v>
      </c>
      <c r="Q98" s="44" t="s">
        <v>327</v>
      </c>
      <c r="R98" s="44" t="s">
        <v>296</v>
      </c>
      <c r="S98" s="75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</row>
    <row r="99" spans="1:249" s="9" customFormat="1" ht="75" customHeight="1">
      <c r="A99" s="24" t="s">
        <v>547</v>
      </c>
      <c r="B99" s="24"/>
      <c r="C99" s="24"/>
      <c r="D99" s="30"/>
      <c r="E99" s="24"/>
      <c r="F99" s="24"/>
      <c r="G99" s="24">
        <f aca="true" t="shared" si="20" ref="G99:K99">SUM(G100:G101)</f>
        <v>614.1800000000001</v>
      </c>
      <c r="H99" s="24">
        <f t="shared" si="20"/>
        <v>0</v>
      </c>
      <c r="I99" s="24">
        <f t="shared" si="20"/>
        <v>0</v>
      </c>
      <c r="J99" s="24">
        <f t="shared" si="20"/>
        <v>614.1800000000001</v>
      </c>
      <c r="K99" s="24">
        <f t="shared" si="20"/>
        <v>0</v>
      </c>
      <c r="L99" s="24"/>
      <c r="M99" s="49"/>
      <c r="N99" s="49"/>
      <c r="O99" s="57"/>
      <c r="P99" s="49"/>
      <c r="Q99" s="49"/>
      <c r="R99" s="49"/>
      <c r="S99" s="29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6"/>
      <c r="EF99" s="126"/>
      <c r="EG99" s="126"/>
      <c r="EH99" s="126"/>
      <c r="EI99" s="126"/>
      <c r="EJ99" s="126"/>
      <c r="EK99" s="126"/>
      <c r="EL99" s="126"/>
      <c r="EM99" s="126"/>
      <c r="EN99" s="126"/>
      <c r="EO99" s="126"/>
      <c r="EP99" s="126"/>
      <c r="EQ99" s="126"/>
      <c r="ER99" s="126"/>
      <c r="ES99" s="126"/>
      <c r="ET99" s="126"/>
      <c r="EU99" s="126"/>
      <c r="EV99" s="126"/>
      <c r="EW99" s="126"/>
      <c r="EX99" s="126"/>
      <c r="EY99" s="126"/>
      <c r="EZ99" s="126"/>
      <c r="FA99" s="126"/>
      <c r="FB99" s="126"/>
      <c r="FC99" s="126"/>
      <c r="FD99" s="126"/>
      <c r="FE99" s="126"/>
      <c r="FF99" s="126"/>
      <c r="FG99" s="126"/>
      <c r="FH99" s="126"/>
      <c r="FI99" s="126"/>
      <c r="FJ99" s="126"/>
      <c r="FK99" s="126"/>
      <c r="FL99" s="126"/>
      <c r="FM99" s="126"/>
      <c r="FN99" s="126"/>
      <c r="FO99" s="126"/>
      <c r="FP99" s="126"/>
      <c r="FQ99" s="126"/>
      <c r="FR99" s="126"/>
      <c r="FS99" s="126"/>
      <c r="FT99" s="126"/>
      <c r="FU99" s="126"/>
      <c r="FV99" s="126"/>
      <c r="FW99" s="126"/>
      <c r="FX99" s="126"/>
      <c r="FY99" s="126"/>
      <c r="FZ99" s="126"/>
      <c r="GA99" s="126"/>
      <c r="GB99" s="126"/>
      <c r="GC99" s="126"/>
      <c r="GD99" s="126"/>
      <c r="GE99" s="126"/>
      <c r="GF99" s="126"/>
      <c r="GG99" s="126"/>
      <c r="GH99" s="126"/>
      <c r="GI99" s="126"/>
      <c r="GJ99" s="126"/>
      <c r="GK99" s="126"/>
      <c r="GL99" s="126"/>
      <c r="GM99" s="126"/>
      <c r="GN99" s="126"/>
      <c r="GO99" s="126"/>
      <c r="GP99" s="126"/>
      <c r="GQ99" s="126"/>
      <c r="GR99" s="126"/>
      <c r="GS99" s="126"/>
      <c r="GT99" s="126"/>
      <c r="GU99" s="126"/>
      <c r="GV99" s="126"/>
      <c r="GW99" s="126"/>
      <c r="GX99" s="126"/>
      <c r="GY99" s="126"/>
      <c r="GZ99" s="126"/>
      <c r="HA99" s="126"/>
      <c r="HB99" s="126"/>
      <c r="HC99" s="126"/>
      <c r="HD99" s="126"/>
      <c r="HE99" s="126"/>
      <c r="HF99" s="126"/>
      <c r="HG99" s="126"/>
      <c r="HH99" s="126"/>
      <c r="HI99" s="126"/>
      <c r="HJ99" s="126"/>
      <c r="HK99" s="126"/>
      <c r="HL99" s="126"/>
      <c r="HM99" s="126"/>
      <c r="HN99" s="126"/>
      <c r="HO99" s="126"/>
      <c r="HP99" s="126"/>
      <c r="HQ99" s="126"/>
      <c r="HR99" s="126"/>
      <c r="HS99" s="126"/>
      <c r="HT99" s="126"/>
      <c r="HU99" s="126"/>
      <c r="HV99" s="126"/>
      <c r="HW99" s="126"/>
      <c r="HX99" s="126"/>
      <c r="HY99" s="126"/>
      <c r="HZ99" s="126"/>
      <c r="IA99" s="126"/>
      <c r="IB99" s="126"/>
      <c r="IC99" s="126"/>
      <c r="ID99" s="126"/>
      <c r="IE99" s="126"/>
      <c r="IF99" s="126"/>
      <c r="IG99" s="126"/>
      <c r="IH99" s="126"/>
      <c r="II99" s="126"/>
      <c r="IJ99" s="126"/>
      <c r="IK99" s="126"/>
      <c r="IL99" s="126"/>
      <c r="IM99" s="126"/>
      <c r="IN99" s="126"/>
      <c r="IO99" s="126"/>
    </row>
    <row r="100" spans="1:249" s="5" customFormat="1" ht="408.75" customHeight="1">
      <c r="A100" s="30">
        <v>72</v>
      </c>
      <c r="B100" s="30" t="s">
        <v>548</v>
      </c>
      <c r="C100" s="30" t="s">
        <v>549</v>
      </c>
      <c r="D100" s="30" t="s">
        <v>550</v>
      </c>
      <c r="E100" s="30" t="s">
        <v>551</v>
      </c>
      <c r="F100" s="32" t="s">
        <v>552</v>
      </c>
      <c r="G100" s="91">
        <v>419</v>
      </c>
      <c r="H100" s="99"/>
      <c r="I100" s="44"/>
      <c r="J100" s="91">
        <v>419</v>
      </c>
      <c r="K100" s="32"/>
      <c r="L100" s="30" t="s">
        <v>553</v>
      </c>
      <c r="M100" s="30" t="s">
        <v>554</v>
      </c>
      <c r="N100" s="30" t="s">
        <v>555</v>
      </c>
      <c r="O100" s="64">
        <v>43794</v>
      </c>
      <c r="P100" s="55">
        <v>43803</v>
      </c>
      <c r="Q100" s="55">
        <v>43951</v>
      </c>
      <c r="R100" s="30" t="s">
        <v>287</v>
      </c>
      <c r="S100" s="75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</row>
    <row r="101" spans="1:249" s="5" customFormat="1" ht="277.5" customHeight="1">
      <c r="A101" s="30">
        <v>73</v>
      </c>
      <c r="B101" s="30" t="s">
        <v>556</v>
      </c>
      <c r="C101" s="32" t="s">
        <v>557</v>
      </c>
      <c r="D101" s="30" t="s">
        <v>558</v>
      </c>
      <c r="E101" s="30" t="s">
        <v>551</v>
      </c>
      <c r="F101" s="91" t="s">
        <v>559</v>
      </c>
      <c r="G101" s="91">
        <v>195.18</v>
      </c>
      <c r="H101" s="99"/>
      <c r="I101" s="44"/>
      <c r="J101" s="91">
        <v>195.18</v>
      </c>
      <c r="K101" s="91"/>
      <c r="L101" s="30" t="s">
        <v>553</v>
      </c>
      <c r="M101" s="30" t="s">
        <v>560</v>
      </c>
      <c r="N101" s="30" t="s">
        <v>561</v>
      </c>
      <c r="O101" s="64">
        <v>43784</v>
      </c>
      <c r="P101" s="55">
        <v>43787</v>
      </c>
      <c r="Q101" s="55">
        <v>43812</v>
      </c>
      <c r="R101" s="30" t="s">
        <v>562</v>
      </c>
      <c r="S101" s="75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</row>
    <row r="102" spans="1:249" s="9" customFormat="1" ht="66.75" customHeight="1">
      <c r="A102" s="24" t="s">
        <v>563</v>
      </c>
      <c r="B102" s="24"/>
      <c r="C102" s="24"/>
      <c r="D102" s="30"/>
      <c r="E102" s="24"/>
      <c r="F102" s="24"/>
      <c r="G102" s="24">
        <f aca="true" t="shared" si="21" ref="G102:K102">SUM(G103:G104)</f>
        <v>400</v>
      </c>
      <c r="H102" s="24">
        <f t="shared" si="21"/>
        <v>286</v>
      </c>
      <c r="I102" s="24">
        <f t="shared" si="21"/>
        <v>114</v>
      </c>
      <c r="J102" s="24">
        <f t="shared" si="21"/>
        <v>0</v>
      </c>
      <c r="K102" s="24">
        <f t="shared" si="21"/>
        <v>0</v>
      </c>
      <c r="L102" s="24"/>
      <c r="M102" s="49"/>
      <c r="N102" s="49"/>
      <c r="O102" s="57"/>
      <c r="P102" s="49"/>
      <c r="Q102" s="49"/>
      <c r="R102" s="49"/>
      <c r="S102" s="29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26"/>
      <c r="DS102" s="126"/>
      <c r="DT102" s="126"/>
      <c r="DU102" s="126"/>
      <c r="DV102" s="126"/>
      <c r="DW102" s="126"/>
      <c r="DX102" s="126"/>
      <c r="DY102" s="126"/>
      <c r="DZ102" s="126"/>
      <c r="EA102" s="126"/>
      <c r="EB102" s="126"/>
      <c r="EC102" s="126"/>
      <c r="ED102" s="126"/>
      <c r="EE102" s="126"/>
      <c r="EF102" s="126"/>
      <c r="EG102" s="126"/>
      <c r="EH102" s="126"/>
      <c r="EI102" s="126"/>
      <c r="EJ102" s="126"/>
      <c r="EK102" s="126"/>
      <c r="EL102" s="126"/>
      <c r="EM102" s="126"/>
      <c r="EN102" s="126"/>
      <c r="EO102" s="126"/>
      <c r="EP102" s="126"/>
      <c r="EQ102" s="126"/>
      <c r="ER102" s="126"/>
      <c r="ES102" s="126"/>
      <c r="ET102" s="126"/>
      <c r="EU102" s="126"/>
      <c r="EV102" s="126"/>
      <c r="EW102" s="126"/>
      <c r="EX102" s="126"/>
      <c r="EY102" s="126"/>
      <c r="EZ102" s="126"/>
      <c r="FA102" s="126"/>
      <c r="FB102" s="126"/>
      <c r="FC102" s="126"/>
      <c r="FD102" s="126"/>
      <c r="FE102" s="126"/>
      <c r="FF102" s="126"/>
      <c r="FG102" s="126"/>
      <c r="FH102" s="126"/>
      <c r="FI102" s="126"/>
      <c r="FJ102" s="126"/>
      <c r="FK102" s="126"/>
      <c r="FL102" s="126"/>
      <c r="FM102" s="126"/>
      <c r="FN102" s="126"/>
      <c r="FO102" s="126"/>
      <c r="FP102" s="126"/>
      <c r="FQ102" s="126"/>
      <c r="FR102" s="126"/>
      <c r="FS102" s="126"/>
      <c r="FT102" s="126"/>
      <c r="FU102" s="126"/>
      <c r="FV102" s="126"/>
      <c r="FW102" s="126"/>
      <c r="FX102" s="126"/>
      <c r="FY102" s="126"/>
      <c r="FZ102" s="126"/>
      <c r="GA102" s="126"/>
      <c r="GB102" s="126"/>
      <c r="GC102" s="126"/>
      <c r="GD102" s="126"/>
      <c r="GE102" s="126"/>
      <c r="GF102" s="126"/>
      <c r="GG102" s="126"/>
      <c r="GH102" s="126"/>
      <c r="GI102" s="126"/>
      <c r="GJ102" s="126"/>
      <c r="GK102" s="126"/>
      <c r="GL102" s="126"/>
      <c r="GM102" s="126"/>
      <c r="GN102" s="126"/>
      <c r="GO102" s="126"/>
      <c r="GP102" s="126"/>
      <c r="GQ102" s="126"/>
      <c r="GR102" s="126"/>
      <c r="GS102" s="126"/>
      <c r="GT102" s="126"/>
      <c r="GU102" s="126"/>
      <c r="GV102" s="126"/>
      <c r="GW102" s="126"/>
      <c r="GX102" s="126"/>
      <c r="GY102" s="126"/>
      <c r="GZ102" s="126"/>
      <c r="HA102" s="126"/>
      <c r="HB102" s="126"/>
      <c r="HC102" s="126"/>
      <c r="HD102" s="126"/>
      <c r="HE102" s="126"/>
      <c r="HF102" s="126"/>
      <c r="HG102" s="126"/>
      <c r="HH102" s="126"/>
      <c r="HI102" s="126"/>
      <c r="HJ102" s="126"/>
      <c r="HK102" s="126"/>
      <c r="HL102" s="126"/>
      <c r="HM102" s="126"/>
      <c r="HN102" s="126"/>
      <c r="HO102" s="126"/>
      <c r="HP102" s="126"/>
      <c r="HQ102" s="126"/>
      <c r="HR102" s="126"/>
      <c r="HS102" s="126"/>
      <c r="HT102" s="126"/>
      <c r="HU102" s="126"/>
      <c r="HV102" s="126"/>
      <c r="HW102" s="126"/>
      <c r="HX102" s="126"/>
      <c r="HY102" s="126"/>
      <c r="HZ102" s="126"/>
      <c r="IA102" s="126"/>
      <c r="IB102" s="126"/>
      <c r="IC102" s="126"/>
      <c r="ID102" s="126"/>
      <c r="IE102" s="126"/>
      <c r="IF102" s="126"/>
      <c r="IG102" s="126"/>
      <c r="IH102" s="126"/>
      <c r="II102" s="126"/>
      <c r="IJ102" s="126"/>
      <c r="IK102" s="126"/>
      <c r="IL102" s="126"/>
      <c r="IM102" s="126"/>
      <c r="IN102" s="126"/>
      <c r="IO102" s="126"/>
    </row>
    <row r="103" spans="1:249" s="5" customFormat="1" ht="252" customHeight="1">
      <c r="A103" s="91">
        <v>74</v>
      </c>
      <c r="B103" s="95" t="s">
        <v>564</v>
      </c>
      <c r="C103" s="44" t="s">
        <v>565</v>
      </c>
      <c r="D103" s="44" t="s">
        <v>566</v>
      </c>
      <c r="E103" s="44" t="s">
        <v>67</v>
      </c>
      <c r="F103" s="44" t="s">
        <v>567</v>
      </c>
      <c r="G103" s="44">
        <v>200</v>
      </c>
      <c r="H103" s="44">
        <v>156</v>
      </c>
      <c r="I103" s="44">
        <v>44</v>
      </c>
      <c r="J103" s="44"/>
      <c r="K103" s="44"/>
      <c r="L103" s="44" t="s">
        <v>333</v>
      </c>
      <c r="M103" s="44" t="s">
        <v>568</v>
      </c>
      <c r="N103" s="44" t="s">
        <v>569</v>
      </c>
      <c r="O103" s="64">
        <v>43784</v>
      </c>
      <c r="P103" s="64">
        <v>43785</v>
      </c>
      <c r="Q103" s="64">
        <v>43921</v>
      </c>
      <c r="R103" s="44" t="s">
        <v>502</v>
      </c>
      <c r="S103" s="75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</row>
    <row r="104" spans="1:249" s="5" customFormat="1" ht="264.75" customHeight="1">
      <c r="A104" s="91">
        <v>75</v>
      </c>
      <c r="B104" s="95" t="s">
        <v>570</v>
      </c>
      <c r="C104" s="44" t="s">
        <v>571</v>
      </c>
      <c r="D104" s="44" t="s">
        <v>566</v>
      </c>
      <c r="E104" s="44" t="s">
        <v>67</v>
      </c>
      <c r="F104" s="44" t="s">
        <v>572</v>
      </c>
      <c r="G104" s="44">
        <v>200</v>
      </c>
      <c r="H104" s="44">
        <v>130</v>
      </c>
      <c r="I104" s="44">
        <v>70</v>
      </c>
      <c r="J104" s="44"/>
      <c r="K104" s="44"/>
      <c r="L104" s="44" t="s">
        <v>333</v>
      </c>
      <c r="M104" s="44" t="s">
        <v>573</v>
      </c>
      <c r="N104" s="44" t="s">
        <v>574</v>
      </c>
      <c r="O104" s="64">
        <v>43784</v>
      </c>
      <c r="P104" s="64">
        <v>43785</v>
      </c>
      <c r="Q104" s="64">
        <v>43921</v>
      </c>
      <c r="R104" s="44" t="s">
        <v>502</v>
      </c>
      <c r="S104" s="75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</row>
    <row r="105" spans="1:249" s="9" customFormat="1" ht="96" customHeight="1">
      <c r="A105" s="100" t="s">
        <v>575</v>
      </c>
      <c r="B105" s="100"/>
      <c r="C105" s="101"/>
      <c r="D105" s="44"/>
      <c r="E105" s="49"/>
      <c r="F105" s="49"/>
      <c r="G105" s="49">
        <f aca="true" t="shared" si="22" ref="G105:K105">SUM(G106:G108)</f>
        <v>191.32</v>
      </c>
      <c r="H105" s="49">
        <f t="shared" si="22"/>
        <v>66.32</v>
      </c>
      <c r="I105" s="49">
        <f t="shared" si="22"/>
        <v>125</v>
      </c>
      <c r="J105" s="49">
        <f t="shared" si="22"/>
        <v>0</v>
      </c>
      <c r="K105" s="49">
        <f t="shared" si="22"/>
        <v>0</v>
      </c>
      <c r="L105" s="49"/>
      <c r="M105" s="49"/>
      <c r="N105" s="49"/>
      <c r="O105" s="118"/>
      <c r="P105" s="49"/>
      <c r="Q105" s="49"/>
      <c r="R105" s="49"/>
      <c r="S105" s="47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6"/>
      <c r="EF105" s="126"/>
      <c r="EG105" s="126"/>
      <c r="EH105" s="12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126"/>
      <c r="FL105" s="126"/>
      <c r="FM105" s="126"/>
      <c r="FN105" s="126"/>
      <c r="FO105" s="126"/>
      <c r="FP105" s="126"/>
      <c r="FQ105" s="126"/>
      <c r="FR105" s="126"/>
      <c r="FS105" s="126"/>
      <c r="FT105" s="126"/>
      <c r="FU105" s="126"/>
      <c r="FV105" s="126"/>
      <c r="FW105" s="126"/>
      <c r="FX105" s="126"/>
      <c r="FY105" s="126"/>
      <c r="FZ105" s="126"/>
      <c r="GA105" s="126"/>
      <c r="GB105" s="126"/>
      <c r="GC105" s="126"/>
      <c r="GD105" s="126"/>
      <c r="GE105" s="126"/>
      <c r="GF105" s="126"/>
      <c r="GG105" s="126"/>
      <c r="GH105" s="126"/>
      <c r="GI105" s="126"/>
      <c r="GJ105" s="126"/>
      <c r="GK105" s="126"/>
      <c r="GL105" s="126"/>
      <c r="GM105" s="126"/>
      <c r="GN105" s="126"/>
      <c r="GO105" s="126"/>
      <c r="GP105" s="126"/>
      <c r="GQ105" s="126"/>
      <c r="GR105" s="126"/>
      <c r="GS105" s="126"/>
      <c r="GT105" s="126"/>
      <c r="GU105" s="126"/>
      <c r="GV105" s="126"/>
      <c r="GW105" s="126"/>
      <c r="GX105" s="126"/>
      <c r="GY105" s="126"/>
      <c r="GZ105" s="126"/>
      <c r="HA105" s="126"/>
      <c r="HB105" s="126"/>
      <c r="HC105" s="126"/>
      <c r="HD105" s="126"/>
      <c r="HE105" s="126"/>
      <c r="HF105" s="126"/>
      <c r="HG105" s="126"/>
      <c r="HH105" s="126"/>
      <c r="HI105" s="126"/>
      <c r="HJ105" s="126"/>
      <c r="HK105" s="126"/>
      <c r="HL105" s="126"/>
      <c r="HM105" s="126"/>
      <c r="HN105" s="126"/>
      <c r="HO105" s="126"/>
      <c r="HP105" s="126"/>
      <c r="HQ105" s="126"/>
      <c r="HR105" s="126"/>
      <c r="HS105" s="126"/>
      <c r="HT105" s="126"/>
      <c r="HU105" s="126"/>
      <c r="HV105" s="126"/>
      <c r="HW105" s="126"/>
      <c r="HX105" s="126"/>
      <c r="HY105" s="126"/>
      <c r="HZ105" s="126"/>
      <c r="IA105" s="126"/>
      <c r="IB105" s="126"/>
      <c r="IC105" s="126"/>
      <c r="ID105" s="126"/>
      <c r="IE105" s="126"/>
      <c r="IF105" s="126"/>
      <c r="IG105" s="126"/>
      <c r="IH105" s="126"/>
      <c r="II105" s="126"/>
      <c r="IJ105" s="126"/>
      <c r="IK105" s="126"/>
      <c r="IL105" s="126"/>
      <c r="IM105" s="126"/>
      <c r="IN105" s="126"/>
      <c r="IO105" s="126"/>
    </row>
    <row r="106" spans="1:249" s="5" customFormat="1" ht="339.75" customHeight="1">
      <c r="A106" s="91">
        <v>76</v>
      </c>
      <c r="B106" s="44" t="s">
        <v>576</v>
      </c>
      <c r="C106" s="44" t="s">
        <v>577</v>
      </c>
      <c r="D106" s="44" t="s">
        <v>578</v>
      </c>
      <c r="E106" s="44" t="s">
        <v>32</v>
      </c>
      <c r="F106" s="44" t="s">
        <v>579</v>
      </c>
      <c r="G106" s="44">
        <v>66.32</v>
      </c>
      <c r="H106" s="44">
        <v>66.32</v>
      </c>
      <c r="I106" s="44"/>
      <c r="J106" s="44"/>
      <c r="K106" s="44"/>
      <c r="L106" s="44" t="s">
        <v>580</v>
      </c>
      <c r="M106" s="44" t="s">
        <v>581</v>
      </c>
      <c r="N106" s="44" t="s">
        <v>582</v>
      </c>
      <c r="O106" s="64">
        <v>43784</v>
      </c>
      <c r="P106" s="64">
        <v>43794</v>
      </c>
      <c r="Q106" s="64">
        <v>43814</v>
      </c>
      <c r="R106" s="44" t="s">
        <v>583</v>
      </c>
      <c r="S106" s="75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</row>
    <row r="107" spans="1:249" s="5" customFormat="1" ht="312" customHeight="1">
      <c r="A107" s="91">
        <v>77</v>
      </c>
      <c r="B107" s="44" t="s">
        <v>584</v>
      </c>
      <c r="C107" s="44" t="s">
        <v>585</v>
      </c>
      <c r="D107" s="44" t="s">
        <v>558</v>
      </c>
      <c r="E107" s="44" t="s">
        <v>32</v>
      </c>
      <c r="F107" s="44" t="s">
        <v>586</v>
      </c>
      <c r="G107" s="44">
        <v>100</v>
      </c>
      <c r="H107" s="44"/>
      <c r="I107" s="44">
        <v>100</v>
      </c>
      <c r="J107" s="44"/>
      <c r="K107" s="119"/>
      <c r="L107" s="44" t="s">
        <v>580</v>
      </c>
      <c r="M107" s="44" t="s">
        <v>587</v>
      </c>
      <c r="N107" s="44" t="s">
        <v>588</v>
      </c>
      <c r="O107" s="64">
        <v>43789</v>
      </c>
      <c r="P107" s="64">
        <v>43792</v>
      </c>
      <c r="Q107" s="64">
        <v>43931</v>
      </c>
      <c r="R107" s="44" t="s">
        <v>502</v>
      </c>
      <c r="S107" s="75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</row>
    <row r="108" spans="1:249" s="5" customFormat="1" ht="277.5" customHeight="1">
      <c r="A108" s="91">
        <v>78</v>
      </c>
      <c r="B108" s="44" t="s">
        <v>589</v>
      </c>
      <c r="C108" s="44" t="s">
        <v>590</v>
      </c>
      <c r="D108" s="44" t="s">
        <v>591</v>
      </c>
      <c r="E108" s="44" t="s">
        <v>32</v>
      </c>
      <c r="F108" s="44" t="s">
        <v>592</v>
      </c>
      <c r="G108" s="44">
        <v>25</v>
      </c>
      <c r="H108" s="97"/>
      <c r="I108" s="44">
        <v>25</v>
      </c>
      <c r="J108" s="44"/>
      <c r="K108" s="44"/>
      <c r="L108" s="44" t="s">
        <v>580</v>
      </c>
      <c r="M108" s="44" t="s">
        <v>593</v>
      </c>
      <c r="N108" s="44" t="s">
        <v>594</v>
      </c>
      <c r="O108" s="64">
        <v>43784</v>
      </c>
      <c r="P108" s="64">
        <v>43804</v>
      </c>
      <c r="Q108" s="64">
        <v>43905</v>
      </c>
      <c r="R108" s="44" t="s">
        <v>319</v>
      </c>
      <c r="S108" s="75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</row>
    <row r="109" spans="1:249" s="10" customFormat="1" ht="81" customHeight="1">
      <c r="A109" s="100" t="s">
        <v>595</v>
      </c>
      <c r="B109" s="100"/>
      <c r="C109" s="49"/>
      <c r="D109" s="44"/>
      <c r="E109" s="49"/>
      <c r="F109" s="49"/>
      <c r="G109" s="49">
        <f aca="true" t="shared" si="23" ref="G109:K109">SUM(G110:G114)</f>
        <v>605.1</v>
      </c>
      <c r="H109" s="49">
        <f t="shared" si="23"/>
        <v>332.77</v>
      </c>
      <c r="I109" s="49">
        <f t="shared" si="23"/>
        <v>25.33</v>
      </c>
      <c r="J109" s="49">
        <f t="shared" si="23"/>
        <v>195</v>
      </c>
      <c r="K109" s="49">
        <f t="shared" si="23"/>
        <v>52</v>
      </c>
      <c r="L109" s="49"/>
      <c r="M109" s="49"/>
      <c r="N109" s="49"/>
      <c r="O109" s="118"/>
      <c r="P109" s="49"/>
      <c r="Q109" s="49"/>
      <c r="R109" s="49"/>
      <c r="S109" s="4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27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127"/>
      <c r="FG109" s="127"/>
      <c r="FH109" s="127"/>
      <c r="FI109" s="127"/>
      <c r="FJ109" s="127"/>
      <c r="FK109" s="127"/>
      <c r="FL109" s="127"/>
      <c r="FM109" s="127"/>
      <c r="FN109" s="127"/>
      <c r="FO109" s="127"/>
      <c r="FP109" s="127"/>
      <c r="FQ109" s="127"/>
      <c r="FR109" s="127"/>
      <c r="FS109" s="127"/>
      <c r="FT109" s="127"/>
      <c r="FU109" s="127"/>
      <c r="FV109" s="127"/>
      <c r="FW109" s="127"/>
      <c r="FX109" s="127"/>
      <c r="FY109" s="127"/>
      <c r="FZ109" s="127"/>
      <c r="GA109" s="127"/>
      <c r="GB109" s="127"/>
      <c r="GC109" s="127"/>
      <c r="GD109" s="127"/>
      <c r="GE109" s="127"/>
      <c r="GF109" s="127"/>
      <c r="GG109" s="127"/>
      <c r="GH109" s="127"/>
      <c r="GI109" s="127"/>
      <c r="GJ109" s="127"/>
      <c r="GK109" s="127"/>
      <c r="GL109" s="127"/>
      <c r="GM109" s="127"/>
      <c r="GN109" s="127"/>
      <c r="GO109" s="127"/>
      <c r="GP109" s="127"/>
      <c r="GQ109" s="127"/>
      <c r="GR109" s="127"/>
      <c r="GS109" s="127"/>
      <c r="GT109" s="127"/>
      <c r="GU109" s="127"/>
      <c r="GV109" s="127"/>
      <c r="GW109" s="127"/>
      <c r="GX109" s="127"/>
      <c r="GY109" s="127"/>
      <c r="GZ109" s="127"/>
      <c r="HA109" s="127"/>
      <c r="HB109" s="127"/>
      <c r="HC109" s="127"/>
      <c r="HD109" s="127"/>
      <c r="HE109" s="127"/>
      <c r="HF109" s="127"/>
      <c r="HG109" s="127"/>
      <c r="HH109" s="127"/>
      <c r="HI109" s="127"/>
      <c r="HJ109" s="127"/>
      <c r="HK109" s="127"/>
      <c r="HL109" s="127"/>
      <c r="HM109" s="127"/>
      <c r="HN109" s="127"/>
      <c r="HO109" s="127"/>
      <c r="HP109" s="127"/>
      <c r="HQ109" s="127"/>
      <c r="HR109" s="127"/>
      <c r="HS109" s="127"/>
      <c r="HT109" s="127"/>
      <c r="HU109" s="127"/>
      <c r="HV109" s="127"/>
      <c r="HW109" s="127"/>
      <c r="HX109" s="127"/>
      <c r="HY109" s="127"/>
      <c r="HZ109" s="127"/>
      <c r="IA109" s="127"/>
      <c r="IB109" s="127"/>
      <c r="IC109" s="127"/>
      <c r="ID109" s="127"/>
      <c r="IE109" s="127"/>
      <c r="IF109" s="127"/>
      <c r="IG109" s="127"/>
      <c r="IH109" s="127"/>
      <c r="II109" s="127"/>
      <c r="IJ109" s="127"/>
      <c r="IK109" s="127"/>
      <c r="IL109" s="127"/>
      <c r="IM109" s="127"/>
      <c r="IN109" s="127"/>
      <c r="IO109" s="127"/>
    </row>
    <row r="110" spans="1:249" s="5" customFormat="1" ht="273.75" customHeight="1">
      <c r="A110" s="91">
        <v>79</v>
      </c>
      <c r="B110" s="44" t="s">
        <v>596</v>
      </c>
      <c r="C110" s="44" t="s">
        <v>597</v>
      </c>
      <c r="D110" s="44" t="s">
        <v>598</v>
      </c>
      <c r="E110" s="44" t="s">
        <v>40</v>
      </c>
      <c r="F110" s="44" t="s">
        <v>599</v>
      </c>
      <c r="G110" s="44">
        <v>218.7</v>
      </c>
      <c r="H110" s="44">
        <v>193.37</v>
      </c>
      <c r="I110" s="44">
        <v>25.33</v>
      </c>
      <c r="J110" s="120"/>
      <c r="K110" s="44"/>
      <c r="L110" s="44" t="s">
        <v>600</v>
      </c>
      <c r="M110" s="44" t="s">
        <v>601</v>
      </c>
      <c r="N110" s="44" t="s">
        <v>602</v>
      </c>
      <c r="O110" s="64">
        <v>43789</v>
      </c>
      <c r="P110" s="64">
        <v>43793</v>
      </c>
      <c r="Q110" s="64">
        <v>43951</v>
      </c>
      <c r="R110" s="44" t="s">
        <v>287</v>
      </c>
      <c r="S110" s="75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</row>
    <row r="111" spans="1:249" s="5" customFormat="1" ht="289.5" customHeight="1">
      <c r="A111" s="91">
        <v>80</v>
      </c>
      <c r="B111" s="44" t="s">
        <v>603</v>
      </c>
      <c r="C111" s="44" t="s">
        <v>604</v>
      </c>
      <c r="D111" s="44" t="s">
        <v>605</v>
      </c>
      <c r="E111" s="44" t="s">
        <v>40</v>
      </c>
      <c r="F111" s="44" t="s">
        <v>606</v>
      </c>
      <c r="G111" s="44">
        <v>139.4</v>
      </c>
      <c r="H111" s="44">
        <v>139.4</v>
      </c>
      <c r="I111" s="44"/>
      <c r="J111" s="44"/>
      <c r="K111" s="44"/>
      <c r="L111" s="44" t="s">
        <v>600</v>
      </c>
      <c r="M111" s="44" t="s">
        <v>607</v>
      </c>
      <c r="N111" s="44" t="s">
        <v>608</v>
      </c>
      <c r="O111" s="64">
        <v>43787</v>
      </c>
      <c r="P111" s="64">
        <v>43791</v>
      </c>
      <c r="Q111" s="64">
        <v>43951</v>
      </c>
      <c r="R111" s="44" t="s">
        <v>287</v>
      </c>
      <c r="S111" s="75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</row>
    <row r="112" spans="1:249" s="5" customFormat="1" ht="408.75" customHeight="1">
      <c r="A112" s="91">
        <v>81</v>
      </c>
      <c r="B112" s="44" t="s">
        <v>609</v>
      </c>
      <c r="C112" s="44" t="s">
        <v>610</v>
      </c>
      <c r="D112" s="44" t="s">
        <v>611</v>
      </c>
      <c r="E112" s="44" t="s">
        <v>40</v>
      </c>
      <c r="F112" s="44" t="s">
        <v>612</v>
      </c>
      <c r="G112" s="44">
        <v>75</v>
      </c>
      <c r="H112" s="102"/>
      <c r="I112" s="102"/>
      <c r="J112" s="44">
        <v>75</v>
      </c>
      <c r="K112" s="102"/>
      <c r="L112" s="44" t="s">
        <v>600</v>
      </c>
      <c r="M112" s="44" t="s">
        <v>613</v>
      </c>
      <c r="N112" s="44" t="s">
        <v>614</v>
      </c>
      <c r="O112" s="64" t="s">
        <v>305</v>
      </c>
      <c r="P112" s="64" t="s">
        <v>502</v>
      </c>
      <c r="Q112" s="64" t="s">
        <v>344</v>
      </c>
      <c r="R112" s="64" t="s">
        <v>242</v>
      </c>
      <c r="S112" s="75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</row>
    <row r="113" spans="1:249" s="5" customFormat="1" ht="408" customHeight="1">
      <c r="A113" s="91">
        <v>82</v>
      </c>
      <c r="B113" s="44" t="s">
        <v>615</v>
      </c>
      <c r="C113" s="44" t="s">
        <v>616</v>
      </c>
      <c r="D113" s="44" t="s">
        <v>617</v>
      </c>
      <c r="E113" s="44" t="s">
        <v>40</v>
      </c>
      <c r="F113" s="44" t="s">
        <v>618</v>
      </c>
      <c r="G113" s="44">
        <v>120</v>
      </c>
      <c r="H113" s="102"/>
      <c r="I113" s="102"/>
      <c r="J113" s="44">
        <v>120</v>
      </c>
      <c r="K113" s="102"/>
      <c r="L113" s="44" t="s">
        <v>600</v>
      </c>
      <c r="M113" s="44" t="s">
        <v>619</v>
      </c>
      <c r="N113" s="44" t="s">
        <v>620</v>
      </c>
      <c r="O113" s="64" t="s">
        <v>305</v>
      </c>
      <c r="P113" s="64" t="s">
        <v>502</v>
      </c>
      <c r="Q113" s="64" t="s">
        <v>344</v>
      </c>
      <c r="R113" s="64" t="s">
        <v>242</v>
      </c>
      <c r="S113" s="75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</row>
    <row r="114" spans="1:249" s="5" customFormat="1" ht="381" customHeight="1">
      <c r="A114" s="91">
        <v>83</v>
      </c>
      <c r="B114" s="44" t="s">
        <v>621</v>
      </c>
      <c r="C114" s="44" t="s">
        <v>622</v>
      </c>
      <c r="D114" s="44" t="s">
        <v>623</v>
      </c>
      <c r="E114" s="44" t="s">
        <v>40</v>
      </c>
      <c r="F114" s="44" t="s">
        <v>624</v>
      </c>
      <c r="G114" s="44">
        <v>52</v>
      </c>
      <c r="H114" s="99"/>
      <c r="I114" s="99"/>
      <c r="J114" s="121"/>
      <c r="K114" s="44">
        <v>52</v>
      </c>
      <c r="L114" s="44" t="s">
        <v>600</v>
      </c>
      <c r="M114" s="44" t="s">
        <v>625</v>
      </c>
      <c r="N114" s="44" t="s">
        <v>626</v>
      </c>
      <c r="O114" s="64" t="s">
        <v>242</v>
      </c>
      <c r="P114" s="64" t="s">
        <v>627</v>
      </c>
      <c r="Q114" s="64" t="s">
        <v>628</v>
      </c>
      <c r="R114" s="64" t="s">
        <v>629</v>
      </c>
      <c r="S114" s="75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</row>
    <row r="115" spans="1:249" s="9" customFormat="1" ht="69" customHeight="1">
      <c r="A115" s="100" t="s">
        <v>630</v>
      </c>
      <c r="B115" s="100"/>
      <c r="C115" s="101"/>
      <c r="D115" s="44"/>
      <c r="E115" s="49"/>
      <c r="F115" s="49"/>
      <c r="G115" s="49">
        <f aca="true" t="shared" si="24" ref="G115:K115">G116</f>
        <v>470</v>
      </c>
      <c r="H115" s="49">
        <f t="shared" si="24"/>
        <v>0</v>
      </c>
      <c r="I115" s="49">
        <f t="shared" si="24"/>
        <v>470</v>
      </c>
      <c r="J115" s="49">
        <f t="shared" si="24"/>
        <v>0</v>
      </c>
      <c r="K115" s="49">
        <f t="shared" si="24"/>
        <v>0</v>
      </c>
      <c r="L115" s="49"/>
      <c r="M115" s="49"/>
      <c r="N115" s="49"/>
      <c r="O115" s="118"/>
      <c r="P115" s="49"/>
      <c r="Q115" s="49"/>
      <c r="R115" s="49"/>
      <c r="S115" s="47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/>
      <c r="DM115" s="126"/>
      <c r="DN115" s="126"/>
      <c r="DO115" s="126"/>
      <c r="DP115" s="126"/>
      <c r="DQ115" s="126"/>
      <c r="DR115" s="126"/>
      <c r="DS115" s="126"/>
      <c r="DT115" s="126"/>
      <c r="DU115" s="126"/>
      <c r="DV115" s="126"/>
      <c r="DW115" s="126"/>
      <c r="DX115" s="126"/>
      <c r="DY115" s="126"/>
      <c r="DZ115" s="126"/>
      <c r="EA115" s="126"/>
      <c r="EB115" s="126"/>
      <c r="EC115" s="126"/>
      <c r="ED115" s="126"/>
      <c r="EE115" s="126"/>
      <c r="EF115" s="126"/>
      <c r="EG115" s="126"/>
      <c r="EH115" s="126"/>
      <c r="EI115" s="126"/>
      <c r="EJ115" s="126"/>
      <c r="EK115" s="126"/>
      <c r="EL115" s="126"/>
      <c r="EM115" s="126"/>
      <c r="EN115" s="126"/>
      <c r="EO115" s="126"/>
      <c r="EP115" s="126"/>
      <c r="EQ115" s="126"/>
      <c r="ER115" s="126"/>
      <c r="ES115" s="126"/>
      <c r="ET115" s="126"/>
      <c r="EU115" s="126"/>
      <c r="EV115" s="126"/>
      <c r="EW115" s="126"/>
      <c r="EX115" s="126"/>
      <c r="EY115" s="126"/>
      <c r="EZ115" s="126"/>
      <c r="FA115" s="126"/>
      <c r="FB115" s="126"/>
      <c r="FC115" s="126"/>
      <c r="FD115" s="126"/>
      <c r="FE115" s="126"/>
      <c r="FF115" s="126"/>
      <c r="FG115" s="126"/>
      <c r="FH115" s="126"/>
      <c r="FI115" s="126"/>
      <c r="FJ115" s="126"/>
      <c r="FK115" s="126"/>
      <c r="FL115" s="126"/>
      <c r="FM115" s="126"/>
      <c r="FN115" s="126"/>
      <c r="FO115" s="126"/>
      <c r="FP115" s="126"/>
      <c r="FQ115" s="126"/>
      <c r="FR115" s="126"/>
      <c r="FS115" s="126"/>
      <c r="FT115" s="126"/>
      <c r="FU115" s="126"/>
      <c r="FV115" s="126"/>
      <c r="FW115" s="126"/>
      <c r="FX115" s="126"/>
      <c r="FY115" s="126"/>
      <c r="FZ115" s="126"/>
      <c r="GA115" s="126"/>
      <c r="GB115" s="126"/>
      <c r="GC115" s="126"/>
      <c r="GD115" s="126"/>
      <c r="GE115" s="126"/>
      <c r="GF115" s="126"/>
      <c r="GG115" s="126"/>
      <c r="GH115" s="126"/>
      <c r="GI115" s="126"/>
      <c r="GJ115" s="126"/>
      <c r="GK115" s="126"/>
      <c r="GL115" s="126"/>
      <c r="GM115" s="126"/>
      <c r="GN115" s="126"/>
      <c r="GO115" s="126"/>
      <c r="GP115" s="126"/>
      <c r="GQ115" s="126"/>
      <c r="GR115" s="126"/>
      <c r="GS115" s="126"/>
      <c r="GT115" s="126"/>
      <c r="GU115" s="126"/>
      <c r="GV115" s="126"/>
      <c r="GW115" s="126"/>
      <c r="GX115" s="126"/>
      <c r="GY115" s="126"/>
      <c r="GZ115" s="126"/>
      <c r="HA115" s="126"/>
      <c r="HB115" s="126"/>
      <c r="HC115" s="126"/>
      <c r="HD115" s="126"/>
      <c r="HE115" s="126"/>
      <c r="HF115" s="126"/>
      <c r="HG115" s="126"/>
      <c r="HH115" s="126"/>
      <c r="HI115" s="126"/>
      <c r="HJ115" s="126"/>
      <c r="HK115" s="126"/>
      <c r="HL115" s="126"/>
      <c r="HM115" s="126"/>
      <c r="HN115" s="126"/>
      <c r="HO115" s="126"/>
      <c r="HP115" s="126"/>
      <c r="HQ115" s="126"/>
      <c r="HR115" s="126"/>
      <c r="HS115" s="126"/>
      <c r="HT115" s="126"/>
      <c r="HU115" s="126"/>
      <c r="HV115" s="126"/>
      <c r="HW115" s="126"/>
      <c r="HX115" s="126"/>
      <c r="HY115" s="126"/>
      <c r="HZ115" s="126"/>
      <c r="IA115" s="126"/>
      <c r="IB115" s="126"/>
      <c r="IC115" s="126"/>
      <c r="ID115" s="126"/>
      <c r="IE115" s="126"/>
      <c r="IF115" s="126"/>
      <c r="IG115" s="126"/>
      <c r="IH115" s="126"/>
      <c r="II115" s="126"/>
      <c r="IJ115" s="126"/>
      <c r="IK115" s="126"/>
      <c r="IL115" s="126"/>
      <c r="IM115" s="126"/>
      <c r="IN115" s="126"/>
      <c r="IO115" s="126"/>
    </row>
    <row r="116" spans="1:249" s="5" customFormat="1" ht="384.75" customHeight="1">
      <c r="A116" s="30">
        <v>84</v>
      </c>
      <c r="B116" s="30" t="s">
        <v>631</v>
      </c>
      <c r="C116" s="44" t="s">
        <v>632</v>
      </c>
      <c r="D116" s="30" t="s">
        <v>633</v>
      </c>
      <c r="E116" s="30" t="s">
        <v>61</v>
      </c>
      <c r="F116" s="30" t="s">
        <v>634</v>
      </c>
      <c r="G116" s="30">
        <v>470</v>
      </c>
      <c r="H116" s="30"/>
      <c r="I116" s="30">
        <v>470</v>
      </c>
      <c r="J116" s="30"/>
      <c r="K116" s="30"/>
      <c r="L116" s="30" t="s">
        <v>635</v>
      </c>
      <c r="M116" s="30" t="s">
        <v>636</v>
      </c>
      <c r="N116" s="30" t="s">
        <v>637</v>
      </c>
      <c r="O116" s="64">
        <v>44129</v>
      </c>
      <c r="P116" s="55">
        <v>44145</v>
      </c>
      <c r="Q116" s="55" t="s">
        <v>252</v>
      </c>
      <c r="R116" s="30" t="s">
        <v>253</v>
      </c>
      <c r="S116" s="75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</row>
    <row r="117" spans="1:249" s="9" customFormat="1" ht="69.75" customHeight="1">
      <c r="A117" s="24" t="s">
        <v>638</v>
      </c>
      <c r="B117" s="24"/>
      <c r="C117" s="25"/>
      <c r="D117" s="30"/>
      <c r="E117" s="24"/>
      <c r="F117" s="24"/>
      <c r="G117" s="24">
        <f aca="true" t="shared" si="25" ref="G117:K117">SUM(G118:G119)</f>
        <v>161.8</v>
      </c>
      <c r="H117" s="24">
        <f t="shared" si="25"/>
        <v>0</v>
      </c>
      <c r="I117" s="24">
        <f t="shared" si="25"/>
        <v>50</v>
      </c>
      <c r="J117" s="24">
        <f t="shared" si="25"/>
        <v>0</v>
      </c>
      <c r="K117" s="24">
        <f t="shared" si="25"/>
        <v>111.8</v>
      </c>
      <c r="L117" s="24"/>
      <c r="M117" s="24"/>
      <c r="N117" s="24"/>
      <c r="O117" s="118"/>
      <c r="P117" s="24"/>
      <c r="Q117" s="24"/>
      <c r="R117" s="24"/>
      <c r="S117" s="24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6"/>
      <c r="EF117" s="126"/>
      <c r="EG117" s="126"/>
      <c r="EH117" s="126"/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26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6"/>
      <c r="FK117" s="126"/>
      <c r="FL117" s="126"/>
      <c r="FM117" s="126"/>
      <c r="FN117" s="126"/>
      <c r="FO117" s="126"/>
      <c r="FP117" s="126"/>
      <c r="FQ117" s="126"/>
      <c r="FR117" s="126"/>
      <c r="FS117" s="126"/>
      <c r="FT117" s="126"/>
      <c r="FU117" s="126"/>
      <c r="FV117" s="126"/>
      <c r="FW117" s="126"/>
      <c r="FX117" s="126"/>
      <c r="FY117" s="126"/>
      <c r="FZ117" s="126"/>
      <c r="GA117" s="126"/>
      <c r="GB117" s="126"/>
      <c r="GC117" s="126"/>
      <c r="GD117" s="126"/>
      <c r="GE117" s="126"/>
      <c r="GF117" s="126"/>
      <c r="GG117" s="126"/>
      <c r="GH117" s="126"/>
      <c r="GI117" s="126"/>
      <c r="GJ117" s="126"/>
      <c r="GK117" s="126"/>
      <c r="GL117" s="126"/>
      <c r="GM117" s="126"/>
      <c r="GN117" s="126"/>
      <c r="GO117" s="126"/>
      <c r="GP117" s="126"/>
      <c r="GQ117" s="126"/>
      <c r="GR117" s="126"/>
      <c r="GS117" s="126"/>
      <c r="GT117" s="126"/>
      <c r="GU117" s="126"/>
      <c r="GV117" s="126"/>
      <c r="GW117" s="126"/>
      <c r="GX117" s="126"/>
      <c r="GY117" s="126"/>
      <c r="GZ117" s="126"/>
      <c r="HA117" s="126"/>
      <c r="HB117" s="126"/>
      <c r="HC117" s="126"/>
      <c r="HD117" s="126"/>
      <c r="HE117" s="126"/>
      <c r="HF117" s="126"/>
      <c r="HG117" s="126"/>
      <c r="HH117" s="126"/>
      <c r="HI117" s="126"/>
      <c r="HJ117" s="126"/>
      <c r="HK117" s="126"/>
      <c r="HL117" s="126"/>
      <c r="HM117" s="126"/>
      <c r="HN117" s="126"/>
      <c r="HO117" s="126"/>
      <c r="HP117" s="126"/>
      <c r="HQ117" s="126"/>
      <c r="HR117" s="126"/>
      <c r="HS117" s="126"/>
      <c r="HT117" s="126"/>
      <c r="HU117" s="126"/>
      <c r="HV117" s="126"/>
      <c r="HW117" s="126"/>
      <c r="HX117" s="126"/>
      <c r="HY117" s="126"/>
      <c r="HZ117" s="126"/>
      <c r="IA117" s="126"/>
      <c r="IB117" s="126"/>
      <c r="IC117" s="126"/>
      <c r="ID117" s="126"/>
      <c r="IE117" s="126"/>
      <c r="IF117" s="126"/>
      <c r="IG117" s="126"/>
      <c r="IH117" s="126"/>
      <c r="II117" s="126"/>
      <c r="IJ117" s="126"/>
      <c r="IK117" s="126"/>
      <c r="IL117" s="126"/>
      <c r="IM117" s="126"/>
      <c r="IN117" s="126"/>
      <c r="IO117" s="126"/>
    </row>
    <row r="118" spans="1:249" s="5" customFormat="1" ht="237" customHeight="1">
      <c r="A118" s="91">
        <v>85</v>
      </c>
      <c r="B118" s="44" t="s">
        <v>639</v>
      </c>
      <c r="C118" s="44" t="s">
        <v>640</v>
      </c>
      <c r="D118" s="44" t="s">
        <v>641</v>
      </c>
      <c r="E118" s="44" t="s">
        <v>81</v>
      </c>
      <c r="F118" s="44" t="s">
        <v>642</v>
      </c>
      <c r="G118" s="44">
        <v>50</v>
      </c>
      <c r="H118" s="44"/>
      <c r="I118" s="44">
        <v>50</v>
      </c>
      <c r="J118" s="44"/>
      <c r="K118" s="121"/>
      <c r="L118" s="44" t="s">
        <v>643</v>
      </c>
      <c r="M118" s="44" t="s">
        <v>644</v>
      </c>
      <c r="N118" s="44" t="s">
        <v>645</v>
      </c>
      <c r="O118" s="64">
        <v>43758</v>
      </c>
      <c r="P118" s="64">
        <v>43770</v>
      </c>
      <c r="Q118" s="64">
        <v>43951</v>
      </c>
      <c r="R118" s="44" t="s">
        <v>242</v>
      </c>
      <c r="S118" s="75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</row>
    <row r="119" spans="1:249" s="5" customFormat="1" ht="252.75" customHeight="1">
      <c r="A119" s="103">
        <v>86</v>
      </c>
      <c r="B119" s="46" t="s">
        <v>646</v>
      </c>
      <c r="C119" s="46" t="s">
        <v>647</v>
      </c>
      <c r="D119" s="46" t="s">
        <v>648</v>
      </c>
      <c r="E119" s="46" t="s">
        <v>81</v>
      </c>
      <c r="F119" s="46" t="s">
        <v>649</v>
      </c>
      <c r="G119" s="46">
        <v>111.8</v>
      </c>
      <c r="H119" s="46"/>
      <c r="I119" s="46"/>
      <c r="J119" s="46"/>
      <c r="K119" s="46">
        <v>111.8</v>
      </c>
      <c r="L119" s="46" t="s">
        <v>643</v>
      </c>
      <c r="M119" s="46" t="s">
        <v>650</v>
      </c>
      <c r="N119" s="46" t="s">
        <v>651</v>
      </c>
      <c r="O119" s="46" t="s">
        <v>468</v>
      </c>
      <c r="P119" s="46" t="s">
        <v>469</v>
      </c>
      <c r="Q119" s="46" t="s">
        <v>327</v>
      </c>
      <c r="R119" s="46" t="s">
        <v>296</v>
      </c>
      <c r="S119" s="77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  <c r="IO119" s="76"/>
    </row>
    <row r="120" spans="1:249" s="9" customFormat="1" ht="114.75" customHeight="1">
      <c r="A120" s="24" t="s">
        <v>652</v>
      </c>
      <c r="B120" s="24"/>
      <c r="C120" s="104"/>
      <c r="D120" s="105"/>
      <c r="E120" s="47"/>
      <c r="F120" s="47"/>
      <c r="G120" s="47">
        <f aca="true" t="shared" si="26" ref="G120:K120">G121</f>
        <v>20</v>
      </c>
      <c r="H120" s="47">
        <f t="shared" si="26"/>
        <v>0</v>
      </c>
      <c r="I120" s="47">
        <f t="shared" si="26"/>
        <v>0</v>
      </c>
      <c r="J120" s="47">
        <f t="shared" si="26"/>
        <v>20</v>
      </c>
      <c r="K120" s="47">
        <f t="shared" si="26"/>
        <v>0</v>
      </c>
      <c r="L120" s="122"/>
      <c r="M120" s="122"/>
      <c r="N120" s="122"/>
      <c r="O120" s="123"/>
      <c r="P120" s="122"/>
      <c r="Q120" s="122"/>
      <c r="R120" s="122"/>
      <c r="S120" s="47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  <c r="FH120" s="126"/>
      <c r="FI120" s="126"/>
      <c r="FJ120" s="126"/>
      <c r="FK120" s="126"/>
      <c r="FL120" s="126"/>
      <c r="FM120" s="126"/>
      <c r="FN120" s="126"/>
      <c r="FO120" s="126"/>
      <c r="FP120" s="126"/>
      <c r="FQ120" s="126"/>
      <c r="FR120" s="126"/>
      <c r="FS120" s="126"/>
      <c r="FT120" s="126"/>
      <c r="FU120" s="126"/>
      <c r="FV120" s="126"/>
      <c r="FW120" s="126"/>
      <c r="FX120" s="126"/>
      <c r="FY120" s="126"/>
      <c r="FZ120" s="126"/>
      <c r="GA120" s="126"/>
      <c r="GB120" s="126"/>
      <c r="GC120" s="126"/>
      <c r="GD120" s="126"/>
      <c r="GE120" s="126"/>
      <c r="GF120" s="126"/>
      <c r="GG120" s="126"/>
      <c r="GH120" s="126"/>
      <c r="GI120" s="126"/>
      <c r="GJ120" s="126"/>
      <c r="GK120" s="126"/>
      <c r="GL120" s="126"/>
      <c r="GM120" s="126"/>
      <c r="GN120" s="126"/>
      <c r="GO120" s="126"/>
      <c r="GP120" s="126"/>
      <c r="GQ120" s="126"/>
      <c r="GR120" s="126"/>
      <c r="GS120" s="126"/>
      <c r="GT120" s="126"/>
      <c r="GU120" s="126"/>
      <c r="GV120" s="126"/>
      <c r="GW120" s="126"/>
      <c r="GX120" s="126"/>
      <c r="GY120" s="126"/>
      <c r="GZ120" s="126"/>
      <c r="HA120" s="126"/>
      <c r="HB120" s="126"/>
      <c r="HC120" s="126"/>
      <c r="HD120" s="126"/>
      <c r="HE120" s="126"/>
      <c r="HF120" s="126"/>
      <c r="HG120" s="126"/>
      <c r="HH120" s="126"/>
      <c r="HI120" s="126"/>
      <c r="HJ120" s="126"/>
      <c r="HK120" s="126"/>
      <c r="HL120" s="126"/>
      <c r="HM120" s="126"/>
      <c r="HN120" s="126"/>
      <c r="HO120" s="126"/>
      <c r="HP120" s="126"/>
      <c r="HQ120" s="126"/>
      <c r="HR120" s="126"/>
      <c r="HS120" s="126"/>
      <c r="HT120" s="126"/>
      <c r="HU120" s="126"/>
      <c r="HV120" s="126"/>
      <c r="HW120" s="126"/>
      <c r="HX120" s="126"/>
      <c r="HY120" s="126"/>
      <c r="HZ120" s="126"/>
      <c r="IA120" s="126"/>
      <c r="IB120" s="126"/>
      <c r="IC120" s="126"/>
      <c r="ID120" s="126"/>
      <c r="IE120" s="126"/>
      <c r="IF120" s="126"/>
      <c r="IG120" s="126"/>
      <c r="IH120" s="126"/>
      <c r="II120" s="126"/>
      <c r="IJ120" s="126"/>
      <c r="IK120" s="126"/>
      <c r="IL120" s="126"/>
      <c r="IM120" s="126"/>
      <c r="IN120" s="126"/>
      <c r="IO120" s="126"/>
    </row>
    <row r="121" spans="1:249" s="5" customFormat="1" ht="321" customHeight="1">
      <c r="A121" s="91">
        <v>87</v>
      </c>
      <c r="B121" s="44" t="s">
        <v>653</v>
      </c>
      <c r="C121" s="44" t="s">
        <v>654</v>
      </c>
      <c r="D121" s="44" t="s">
        <v>655</v>
      </c>
      <c r="E121" s="44" t="s">
        <v>148</v>
      </c>
      <c r="F121" s="44" t="s">
        <v>656</v>
      </c>
      <c r="G121" s="44">
        <v>20</v>
      </c>
      <c r="H121" s="44"/>
      <c r="I121" s="44"/>
      <c r="J121" s="44">
        <v>20</v>
      </c>
      <c r="K121" s="99"/>
      <c r="L121" s="44" t="s">
        <v>341</v>
      </c>
      <c r="M121" s="44" t="s">
        <v>657</v>
      </c>
      <c r="N121" s="44" t="s">
        <v>658</v>
      </c>
      <c r="O121" s="64">
        <v>43779</v>
      </c>
      <c r="P121" s="64">
        <v>43782</v>
      </c>
      <c r="Q121" s="64">
        <v>43799</v>
      </c>
      <c r="R121" s="44" t="s">
        <v>419</v>
      </c>
      <c r="S121" s="75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  <c r="IO121" s="76"/>
    </row>
    <row r="122" spans="1:19" ht="102.75" customHeight="1">
      <c r="A122" s="100" t="s">
        <v>659</v>
      </c>
      <c r="B122" s="100"/>
      <c r="C122" s="106"/>
      <c r="D122" s="105"/>
      <c r="E122" s="91"/>
      <c r="F122" s="91"/>
      <c r="G122" s="47">
        <f aca="true" t="shared" si="27" ref="G122:K122">SUM(G123)</f>
        <v>244</v>
      </c>
      <c r="H122" s="47">
        <f t="shared" si="27"/>
        <v>0</v>
      </c>
      <c r="I122" s="47">
        <f t="shared" si="27"/>
        <v>0</v>
      </c>
      <c r="J122" s="47">
        <f t="shared" si="27"/>
        <v>0</v>
      </c>
      <c r="K122" s="47">
        <f t="shared" si="27"/>
        <v>244</v>
      </c>
      <c r="L122" s="105"/>
      <c r="M122" s="105"/>
      <c r="N122" s="105"/>
      <c r="O122" s="105"/>
      <c r="P122" s="105"/>
      <c r="Q122" s="105"/>
      <c r="R122" s="105"/>
      <c r="S122" s="91"/>
    </row>
    <row r="123" spans="1:19" ht="270.75" customHeight="1">
      <c r="A123" s="91">
        <v>88</v>
      </c>
      <c r="B123" s="32" t="s">
        <v>660</v>
      </c>
      <c r="C123" s="44" t="s">
        <v>661</v>
      </c>
      <c r="D123" s="32" t="s">
        <v>662</v>
      </c>
      <c r="E123" s="91" t="s">
        <v>54</v>
      </c>
      <c r="F123" s="91" t="s">
        <v>663</v>
      </c>
      <c r="G123" s="91">
        <v>244</v>
      </c>
      <c r="H123" s="91"/>
      <c r="I123" s="91"/>
      <c r="J123" s="91"/>
      <c r="K123" s="91">
        <v>244</v>
      </c>
      <c r="L123" s="32" t="s">
        <v>664</v>
      </c>
      <c r="M123" s="32" t="s">
        <v>665</v>
      </c>
      <c r="N123" s="32" t="s">
        <v>666</v>
      </c>
      <c r="O123" s="44" t="s">
        <v>294</v>
      </c>
      <c r="P123" s="44" t="s">
        <v>667</v>
      </c>
      <c r="Q123" s="44" t="s">
        <v>668</v>
      </c>
      <c r="R123" s="44" t="s">
        <v>296</v>
      </c>
      <c r="S123" s="91"/>
    </row>
    <row r="124" spans="1:19" ht="81.75" customHeight="1">
      <c r="A124" s="107" t="s">
        <v>669</v>
      </c>
      <c r="B124" s="108"/>
      <c r="C124" s="109"/>
      <c r="D124" s="110"/>
      <c r="E124" s="111"/>
      <c r="F124" s="111"/>
      <c r="G124" s="112">
        <f aca="true" t="shared" si="28" ref="G124:K124">SUM(G125)</f>
        <v>90</v>
      </c>
      <c r="H124" s="113">
        <f t="shared" si="28"/>
        <v>0</v>
      </c>
      <c r="I124" s="113">
        <f t="shared" si="28"/>
        <v>0</v>
      </c>
      <c r="J124" s="113">
        <f t="shared" si="28"/>
        <v>0</v>
      </c>
      <c r="K124" s="113">
        <f t="shared" si="28"/>
        <v>90</v>
      </c>
      <c r="L124" s="110"/>
      <c r="M124" s="110"/>
      <c r="N124" s="110"/>
      <c r="O124" s="110"/>
      <c r="P124" s="110"/>
      <c r="Q124" s="110"/>
      <c r="R124" s="110"/>
      <c r="S124" s="111"/>
    </row>
    <row r="125" spans="1:256" s="11" customFormat="1" ht="408" customHeight="1">
      <c r="A125" s="32">
        <v>89</v>
      </c>
      <c r="B125" s="32" t="s">
        <v>670</v>
      </c>
      <c r="C125" s="32" t="s">
        <v>671</v>
      </c>
      <c r="D125" s="32" t="s">
        <v>672</v>
      </c>
      <c r="E125" s="32" t="s">
        <v>88</v>
      </c>
      <c r="F125" s="32" t="s">
        <v>673</v>
      </c>
      <c r="G125" s="32">
        <v>90</v>
      </c>
      <c r="H125" s="32"/>
      <c r="I125" s="32"/>
      <c r="J125" s="115"/>
      <c r="K125" s="32">
        <v>90</v>
      </c>
      <c r="L125" s="32" t="s">
        <v>674</v>
      </c>
      <c r="M125" s="32" t="s">
        <v>675</v>
      </c>
      <c r="N125" s="32" t="s">
        <v>676</v>
      </c>
      <c r="O125" s="32" t="s">
        <v>250</v>
      </c>
      <c r="P125" s="32" t="s">
        <v>327</v>
      </c>
      <c r="Q125" s="32" t="s">
        <v>251</v>
      </c>
      <c r="R125" s="32" t="s">
        <v>677</v>
      </c>
      <c r="S125" s="32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  <c r="GT125" s="128"/>
      <c r="GU125" s="128"/>
      <c r="GV125" s="128"/>
      <c r="GW125" s="128"/>
      <c r="GX125" s="128"/>
      <c r="GY125" s="128"/>
      <c r="GZ125" s="128"/>
      <c r="HA125" s="128"/>
      <c r="HB125" s="128"/>
      <c r="HC125" s="128"/>
      <c r="HD125" s="128"/>
      <c r="HE125" s="128"/>
      <c r="HF125" s="128"/>
      <c r="HG125" s="128"/>
      <c r="HH125" s="128"/>
      <c r="HI125" s="128"/>
      <c r="HJ125" s="128"/>
      <c r="HK125" s="128"/>
      <c r="HL125" s="128"/>
      <c r="HM125" s="128"/>
      <c r="HN125" s="128"/>
      <c r="HO125" s="128"/>
      <c r="HP125" s="128"/>
      <c r="HQ125" s="128"/>
      <c r="HR125" s="128"/>
      <c r="HS125" s="128"/>
      <c r="HT125" s="128"/>
      <c r="HU125" s="128"/>
      <c r="HV125" s="128"/>
      <c r="HW125" s="128"/>
      <c r="HX125" s="128"/>
      <c r="HY125" s="128"/>
      <c r="HZ125" s="128"/>
      <c r="IA125" s="128"/>
      <c r="IB125" s="128"/>
      <c r="IC125" s="128"/>
      <c r="ID125" s="128"/>
      <c r="IE125" s="128"/>
      <c r="IF125" s="128"/>
      <c r="IG125" s="128"/>
      <c r="IH125" s="128"/>
      <c r="II125" s="128"/>
      <c r="IJ125" s="128"/>
      <c r="IK125" s="128"/>
      <c r="IL125" s="128"/>
      <c r="IM125" s="128"/>
      <c r="IN125" s="128"/>
      <c r="IO125" s="128"/>
      <c r="IP125" s="128"/>
      <c r="IQ125" s="128"/>
      <c r="IR125" s="128"/>
      <c r="IS125" s="128"/>
      <c r="IT125" s="128"/>
      <c r="IU125" s="128"/>
      <c r="IV125" s="128"/>
    </row>
    <row r="130" ht="30" customHeight="1">
      <c r="J130" s="15" t="s">
        <v>678</v>
      </c>
    </row>
  </sheetData>
  <sheetProtection/>
  <mergeCells count="44">
    <mergeCell ref="A1:B1"/>
    <mergeCell ref="A2:S2"/>
    <mergeCell ref="A3:C3"/>
    <mergeCell ref="E4:F4"/>
    <mergeCell ref="G4:K4"/>
    <mergeCell ref="O4:R4"/>
    <mergeCell ref="A6:F6"/>
    <mergeCell ref="A7:F7"/>
    <mergeCell ref="A8:B8"/>
    <mergeCell ref="A20:B20"/>
    <mergeCell ref="A38:B38"/>
    <mergeCell ref="A43:B43"/>
    <mergeCell ref="A46:B46"/>
    <mergeCell ref="A49:B49"/>
    <mergeCell ref="A54:B54"/>
    <mergeCell ref="A56:B56"/>
    <mergeCell ref="A58:B58"/>
    <mergeCell ref="A60:B60"/>
    <mergeCell ref="A61:B61"/>
    <mergeCell ref="A66:B66"/>
    <mergeCell ref="A68:B68"/>
    <mergeCell ref="A72:B72"/>
    <mergeCell ref="A74:B74"/>
    <mergeCell ref="A77:B77"/>
    <mergeCell ref="A79:B79"/>
    <mergeCell ref="A83:B83"/>
    <mergeCell ref="A85:B85"/>
    <mergeCell ref="A90:B90"/>
    <mergeCell ref="A99:B99"/>
    <mergeCell ref="A102:B102"/>
    <mergeCell ref="A105:B105"/>
    <mergeCell ref="A109:B109"/>
    <mergeCell ref="A115:B115"/>
    <mergeCell ref="A117:B117"/>
    <mergeCell ref="A120:B120"/>
    <mergeCell ref="A122:B122"/>
    <mergeCell ref="A124:B124"/>
    <mergeCell ref="A4:A5"/>
    <mergeCell ref="B4:B5"/>
    <mergeCell ref="D4:D5"/>
    <mergeCell ref="L4:L5"/>
    <mergeCell ref="M4:M5"/>
    <mergeCell ref="N4:N5"/>
    <mergeCell ref="S4:S5"/>
  </mergeCells>
  <printOptions horizontalCentered="1"/>
  <pageMargins left="0.38958333333333334" right="0.38958333333333334" top="0.7083333333333334" bottom="0.5902777777777778" header="0.22013888888888888" footer="0.5902777777777778"/>
  <pageSetup fitToHeight="0" fitToWidth="1" horizontalDpi="600" verticalDpi="600" orientation="landscape" paperSize="8" scale="49"/>
  <headerFooter scaleWithDoc="0" alignWithMargins="0">
    <oddFooter>&amp;C&amp;18第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秋雨倾城</cp:lastModifiedBy>
  <cp:lastPrinted>2019-03-11T04:14:40Z</cp:lastPrinted>
  <dcterms:created xsi:type="dcterms:W3CDTF">2016-11-29T02:46:11Z</dcterms:created>
  <dcterms:modified xsi:type="dcterms:W3CDTF">2020-10-21T14:47:06Z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